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0\Актуализация ТС и Регламентов\ТС на 2020г\"/>
    </mc:Choice>
  </mc:AlternateContent>
  <bookViews>
    <workbookView xWindow="-15" yWindow="-15" windowWidth="14370" windowHeight="13170" tabRatio="871" activeTab="2"/>
  </bookViews>
  <sheets>
    <sheet name="9 штр" sheetId="1" r:id="rId1"/>
    <sheet name="8 ГПХ" sheetId="54" r:id="rId2"/>
    <sheet name="7 ЗПТ" sheetId="30" r:id="rId3"/>
    <sheet name="6.4" sheetId="4" r:id="rId4"/>
    <sheet name="6.3" sheetId="47" r:id="rId5"/>
    <sheet name="6.2" sheetId="28" r:id="rId6"/>
    <sheet name="6.1" sheetId="27" r:id="rId7"/>
    <sheet name="5.3" sheetId="39" r:id="rId8"/>
    <sheet name="5.2" sheetId="42" r:id="rId9"/>
    <sheet name="5.1" sheetId="8" r:id="rId10"/>
    <sheet name="4" sheetId="14" r:id="rId11"/>
    <sheet name="3.5 " sheetId="41" r:id="rId12"/>
    <sheet name="3.4" sheetId="49" r:id="rId13"/>
    <sheet name="3.3" sheetId="10" r:id="rId14"/>
    <sheet name="3.2" sheetId="11" r:id="rId15"/>
    <sheet name="3.1" sheetId="12" r:id="rId16"/>
    <sheet name="2.12" sheetId="58" r:id="rId17"/>
    <sheet name="2.11" sheetId="56" r:id="rId18"/>
    <sheet name="2.10" sheetId="55" r:id="rId19"/>
    <sheet name="2.9" sheetId="57" r:id="rId20"/>
    <sheet name="2.8" sheetId="53" r:id="rId21"/>
    <sheet name="2.7" sheetId="51" r:id="rId22"/>
    <sheet name="2.6.1" sheetId="59" r:id="rId23"/>
    <sheet name="2.6 " sheetId="52" r:id="rId24"/>
    <sheet name="2.5 дисп и ПМО" sheetId="48" r:id="rId25"/>
    <sheet name="2.4" sheetId="5" r:id="rId26"/>
    <sheet name="2.3" sheetId="46" r:id="rId27"/>
    <sheet name="2.2" sheetId="16" r:id="rId28"/>
    <sheet name="2.1" sheetId="15" r:id="rId29"/>
    <sheet name="1" sheetId="40" r:id="rId30"/>
  </sheets>
  <definedNames>
    <definedName name="_xlnm._FilterDatabase" localSheetId="29" hidden="1">'1'!$C$1:$C$152</definedName>
    <definedName name="_xlnm._FilterDatabase" localSheetId="27" hidden="1">'2.2'!#REF!</definedName>
    <definedName name="_xlnm._FilterDatabase" localSheetId="19" hidden="1">'2.9'!$A$2:$J$827</definedName>
    <definedName name="_xlnm._FilterDatabase" localSheetId="14" hidden="1">'3.2'!$A$3:$F$420</definedName>
    <definedName name="_xlnm._FilterDatabase" localSheetId="12" hidden="1">'3.4'!$A$1:$A$625</definedName>
    <definedName name="_xlnm._FilterDatabase" localSheetId="9" hidden="1">'5.1'!$A$3:$F$153</definedName>
    <definedName name="_xlnm._FilterDatabase" localSheetId="8" hidden="1">'5.2'!$A$3:$F$3</definedName>
    <definedName name="_xlnm._FilterDatabase" localSheetId="5" hidden="1">'6.2'!$A$1:$G$441</definedName>
    <definedName name="_xlnm._FilterDatabase" localSheetId="1" hidden="1">'8 ГПХ'!$A$1:$A$827</definedName>
    <definedName name="Z_A751BF42_68F4_4BC0_A7EA_44F046D619A6_.wvu.Cols" localSheetId="0" hidden="1">'9 штр'!$E:$F</definedName>
    <definedName name="Z_A751BF42_68F4_4BC0_A7EA_44F046D619A6_.wvu.FilterData" localSheetId="14" hidden="1">'3.2'!#REF!</definedName>
    <definedName name="Z_A751BF42_68F4_4BC0_A7EA_44F046D619A6_.wvu.PrintArea" localSheetId="9" hidden="1">'5.1'!$C$1:$C$1</definedName>
    <definedName name="Z_A751BF42_68F4_4BC0_A7EA_44F046D619A6_.wvu.PrintArea" localSheetId="8" hidden="1">'5.2'!#REF!</definedName>
    <definedName name="Z_A751BF42_68F4_4BC0_A7EA_44F046D619A6_.wvu.PrintArea" localSheetId="0" hidden="1">'9 штр'!#REF!</definedName>
    <definedName name="Z_A751BF42_68F4_4BC0_A7EA_44F046D619A6_.wvu.PrintTitles" localSheetId="25" hidden="1">'2.4'!$3:$4</definedName>
    <definedName name="Z_A751BF42_68F4_4BC0_A7EA_44F046D619A6_.wvu.PrintTitles" localSheetId="15" hidden="1">'3.1'!$3:$3</definedName>
    <definedName name="Z_A751BF42_68F4_4BC0_A7EA_44F046D619A6_.wvu.PrintTitles" localSheetId="14" hidden="1">'3.2'!#REF!</definedName>
    <definedName name="Z_A751BF42_68F4_4BC0_A7EA_44F046D619A6_.wvu.Rows" localSheetId="15" hidden="1">'3.1'!$26:$26,'3.1'!$59:$62</definedName>
    <definedName name="Z_A751BF42_68F4_4BC0_A7EA_44F046D619A6_.wvu.Rows" localSheetId="3" hidden="1">'6.4'!$13:$13</definedName>
    <definedName name="_xlnm.Print_Titles" localSheetId="29">'1'!$2:$3</definedName>
    <definedName name="_xlnm.Print_Titles" localSheetId="25">'2.4'!$3:$4</definedName>
    <definedName name="_xlnm.Print_Titles" localSheetId="22">'2.6.1'!$3:$3</definedName>
    <definedName name="_xlnm.Print_Titles" localSheetId="15">'3.1'!$3:$3</definedName>
    <definedName name="_xlnm.Print_Titles" localSheetId="14">'3.2'!#REF!</definedName>
    <definedName name="_xlnm.Print_Titles" localSheetId="11">'3.5 '!#REF!</definedName>
    <definedName name="_xlnm.Print_Titles" localSheetId="9">'5.1'!$3:$3</definedName>
    <definedName name="_xlnm.Print_Titles" localSheetId="8">'5.2'!#REF!</definedName>
    <definedName name="_xlnm.Print_Titles" localSheetId="0">'9 штр'!#REF!</definedName>
    <definedName name="_xlnm.Print_Area" localSheetId="29">'1'!$A$1:$M$153</definedName>
    <definedName name="_xlnm.Print_Area" localSheetId="28">'2.1'!$A$1:$C$61</definedName>
    <definedName name="_xlnm.Print_Area" localSheetId="18">'2.10'!$A$1:$C$86</definedName>
    <definedName name="_xlnm.Print_Area" localSheetId="16">'2.12'!$A$1:$F$66</definedName>
    <definedName name="_xlnm.Print_Area" localSheetId="27">'2.2'!$A$1:$H$64</definedName>
    <definedName name="_xlnm.Print_Area" localSheetId="21">'2.7'!$A$1:$L$805</definedName>
    <definedName name="_xlnm.Print_Area" localSheetId="20">'2.8'!$A$1:$D$22</definedName>
    <definedName name="_xlnm.Print_Area" localSheetId="19">'2.9'!$A$1:$I$892</definedName>
    <definedName name="_xlnm.Print_Area" localSheetId="15">'3.1'!$A$1:$D$419</definedName>
    <definedName name="_xlnm.Print_Area" localSheetId="14">'3.2'!$A$1:$F$420</definedName>
    <definedName name="_xlnm.Print_Area" localSheetId="13">'3.3'!$A$1:$D$41</definedName>
    <definedName name="_xlnm.Print_Area" localSheetId="12">'3.4'!$A$1:$J$425</definedName>
    <definedName name="_xlnm.Print_Area" localSheetId="10">'4'!$A$1:$E$61</definedName>
    <definedName name="_xlnm.Print_Area" localSheetId="9">'5.1'!$A$1:$D$204</definedName>
    <definedName name="_xlnm.Print_Area" localSheetId="8">'5.2'!$A$1:$F$203</definedName>
    <definedName name="_xlnm.Print_Area" localSheetId="7">'5.3'!$A$1:$D$25</definedName>
    <definedName name="_xlnm.Print_Area" localSheetId="6">'6.1'!$A$1:$C$57</definedName>
    <definedName name="_xlnm.Print_Area" localSheetId="0">'9 штр'!$A$1:$D$103</definedName>
  </definedNames>
  <calcPr calcId="162913" fullPrecision="0"/>
  <customWorkbookViews>
    <customWorkbookView name="hna - Личное представление" guid="{A751BF42-68F4-4BC0-A7EA-44F046D619A6}" mergeInterval="0" personalView="1" maximized="1" windowWidth="1916" windowHeight="934" tabRatio="828" activeSheetId="2"/>
  </customWorkbookViews>
</workbook>
</file>

<file path=xl/calcChain.xml><?xml version="1.0" encoding="utf-8"?>
<calcChain xmlns="http://schemas.openxmlformats.org/spreadsheetml/2006/main">
  <c r="E43" i="47" l="1"/>
  <c r="E42" i="47"/>
  <c r="E41" i="47"/>
  <c r="E40" i="47"/>
  <c r="E39" i="47"/>
  <c r="E38" i="47"/>
  <c r="E37" i="47"/>
  <c r="E36" i="47"/>
  <c r="E35" i="47"/>
  <c r="E34" i="47"/>
  <c r="E33" i="47"/>
  <c r="E32" i="47"/>
  <c r="E31" i="47"/>
  <c r="E30" i="47"/>
  <c r="E29" i="47"/>
  <c r="E28" i="47"/>
  <c r="E27" i="47"/>
  <c r="E26" i="47"/>
  <c r="E25" i="47"/>
  <c r="E24" i="47"/>
  <c r="E23" i="47"/>
  <c r="E22" i="47"/>
  <c r="E21" i="47"/>
  <c r="E20" i="47"/>
  <c r="E19" i="47"/>
  <c r="E18" i="47"/>
  <c r="E17" i="47"/>
  <c r="E16" i="47"/>
  <c r="E15" i="47"/>
  <c r="E14" i="47"/>
  <c r="E13" i="47"/>
  <c r="E12" i="47"/>
  <c r="E11" i="47"/>
  <c r="E10" i="47"/>
  <c r="E9" i="47"/>
  <c r="E8" i="47"/>
  <c r="E7" i="47"/>
  <c r="E6" i="47"/>
  <c r="E5" i="47"/>
  <c r="E4" i="47"/>
  <c r="D9" i="28"/>
  <c r="D8" i="28"/>
  <c r="D7" i="28"/>
  <c r="D6" i="28"/>
  <c r="D5" i="28"/>
  <c r="D4" i="28"/>
  <c r="I891" i="57"/>
  <c r="I890" i="57" s="1"/>
  <c r="H890" i="57"/>
  <c r="G890" i="57"/>
  <c r="I888" i="57"/>
  <c r="H888" i="57"/>
  <c r="G888" i="57"/>
  <c r="I887" i="57"/>
  <c r="I886" i="57"/>
  <c r="I885" i="57"/>
  <c r="I884" i="57"/>
  <c r="I882" i="57" s="1"/>
  <c r="I883" i="57"/>
  <c r="H882" i="57"/>
  <c r="G882" i="57"/>
  <c r="I881" i="57"/>
  <c r="I880" i="57"/>
  <c r="H880" i="57"/>
  <c r="G880" i="57"/>
  <c r="I879" i="57"/>
  <c r="I878" i="57"/>
  <c r="H878" i="57"/>
  <c r="G878" i="57"/>
  <c r="I877" i="57"/>
  <c r="I876" i="57"/>
  <c r="G875" i="57"/>
  <c r="I875" i="57" s="1"/>
  <c r="G874" i="57"/>
  <c r="I874" i="57" s="1"/>
  <c r="G873" i="57"/>
  <c r="I873" i="57" s="1"/>
  <c r="H872" i="57"/>
  <c r="I871" i="57"/>
  <c r="D871" i="57"/>
  <c r="I870" i="57"/>
  <c r="D870" i="57"/>
  <c r="I869" i="57"/>
  <c r="D869" i="57"/>
  <c r="I868" i="57"/>
  <c r="D868" i="57"/>
  <c r="I867" i="57"/>
  <c r="D867" i="57"/>
  <c r="I866" i="57"/>
  <c r="D866" i="57"/>
  <c r="I865" i="57"/>
  <c r="D865" i="57"/>
  <c r="I864" i="57"/>
  <c r="D864" i="57"/>
  <c r="I863" i="57"/>
  <c r="D863" i="57"/>
  <c r="I862" i="57"/>
  <c r="D862" i="57"/>
  <c r="I861" i="57"/>
  <c r="D861" i="57"/>
  <c r="I860" i="57"/>
  <c r="D860" i="57"/>
  <c r="I859" i="57"/>
  <c r="D859" i="57"/>
  <c r="I858" i="57"/>
  <c r="D858" i="57"/>
  <c r="I857" i="57"/>
  <c r="D857" i="57"/>
  <c r="I856" i="57"/>
  <c r="D856" i="57"/>
  <c r="I855" i="57"/>
  <c r="D855" i="57"/>
  <c r="I854" i="57"/>
  <c r="D854" i="57"/>
  <c r="I853" i="57"/>
  <c r="D853" i="57"/>
  <c r="I852" i="57"/>
  <c r="D852" i="57"/>
  <c r="I851" i="57"/>
  <c r="D851" i="57"/>
  <c r="I850" i="57"/>
  <c r="D850" i="57"/>
  <c r="I849" i="57"/>
  <c r="D849" i="57"/>
  <c r="I848" i="57"/>
  <c r="D848" i="57"/>
  <c r="I847" i="57"/>
  <c r="D847" i="57"/>
  <c r="I846" i="57"/>
  <c r="D846" i="57"/>
  <c r="I845" i="57"/>
  <c r="D845" i="57"/>
  <c r="I844" i="57"/>
  <c r="D844" i="57"/>
  <c r="I843" i="57"/>
  <c r="D843" i="57"/>
  <c r="I842" i="57"/>
  <c r="D842" i="57"/>
  <c r="I841" i="57"/>
  <c r="D841" i="57"/>
  <c r="I840" i="57"/>
  <c r="D840" i="57"/>
  <c r="I839" i="57"/>
  <c r="D839" i="57"/>
  <c r="I838" i="57"/>
  <c r="D838" i="57"/>
  <c r="I837" i="57"/>
  <c r="H837" i="57"/>
  <c r="G837" i="57"/>
  <c r="I836" i="57"/>
  <c r="D836" i="57"/>
  <c r="I835" i="57"/>
  <c r="D835" i="57"/>
  <c r="I834" i="57"/>
  <c r="D834" i="57"/>
  <c r="I833" i="57"/>
  <c r="D833" i="57"/>
  <c r="I832" i="57"/>
  <c r="D832" i="57"/>
  <c r="I831" i="57"/>
  <c r="D831" i="57"/>
  <c r="I830" i="57"/>
  <c r="H830" i="57"/>
  <c r="G830" i="57"/>
  <c r="I829" i="57"/>
  <c r="D829" i="57"/>
  <c r="I828" i="57"/>
  <c r="D828" i="57"/>
  <c r="I827" i="57"/>
  <c r="D827" i="57"/>
  <c r="I826" i="57"/>
  <c r="D826" i="57"/>
  <c r="I825" i="57"/>
  <c r="D825" i="57"/>
  <c r="I824" i="57"/>
  <c r="D824" i="57"/>
  <c r="I823" i="57"/>
  <c r="D823" i="57"/>
  <c r="I822" i="57"/>
  <c r="D822" i="57"/>
  <c r="I821" i="57"/>
  <c r="D821" i="57"/>
  <c r="I820" i="57"/>
  <c r="D820" i="57"/>
  <c r="I819" i="57"/>
  <c r="D819" i="57"/>
  <c r="I818" i="57"/>
  <c r="D818" i="57"/>
  <c r="I817" i="57"/>
  <c r="D817" i="57"/>
  <c r="I816" i="57"/>
  <c r="D816" i="57"/>
  <c r="I815" i="57"/>
  <c r="D815" i="57"/>
  <c r="I814" i="57"/>
  <c r="D814" i="57"/>
  <c r="I813" i="57"/>
  <c r="D813" i="57"/>
  <c r="I812" i="57"/>
  <c r="D812" i="57"/>
  <c r="I811" i="57"/>
  <c r="D811" i="57"/>
  <c r="I810" i="57"/>
  <c r="D810" i="57"/>
  <c r="I809" i="57"/>
  <c r="D809" i="57"/>
  <c r="I808" i="57"/>
  <c r="D808" i="57"/>
  <c r="I807" i="57"/>
  <c r="D807" i="57"/>
  <c r="I806" i="57"/>
  <c r="D806" i="57"/>
  <c r="I805" i="57"/>
  <c r="D805" i="57"/>
  <c r="I804" i="57"/>
  <c r="H804" i="57"/>
  <c r="G804" i="57"/>
  <c r="I803" i="57"/>
  <c r="D803" i="57"/>
  <c r="I802" i="57"/>
  <c r="D802" i="57"/>
  <c r="I801" i="57"/>
  <c r="D801" i="57"/>
  <c r="I800" i="57"/>
  <c r="D800" i="57"/>
  <c r="I799" i="57"/>
  <c r="D799" i="57"/>
  <c r="I798" i="57"/>
  <c r="D798" i="57"/>
  <c r="I797" i="57"/>
  <c r="D797" i="57"/>
  <c r="I796" i="57"/>
  <c r="D796" i="57"/>
  <c r="I795" i="57"/>
  <c r="D795" i="57"/>
  <c r="I794" i="57"/>
  <c r="D794" i="57"/>
  <c r="I793" i="57"/>
  <c r="D793" i="57"/>
  <c r="I792" i="57"/>
  <c r="D792" i="57"/>
  <c r="I791" i="57"/>
  <c r="D791" i="57"/>
  <c r="I790" i="57"/>
  <c r="D790" i="57"/>
  <c r="I789" i="57"/>
  <c r="D789" i="57"/>
  <c r="I788" i="57"/>
  <c r="D788" i="57"/>
  <c r="I787" i="57"/>
  <c r="I786" i="57"/>
  <c r="D786" i="57"/>
  <c r="I785" i="57"/>
  <c r="D785" i="57"/>
  <c r="I784" i="57"/>
  <c r="D784" i="57"/>
  <c r="I783" i="57"/>
  <c r="D783" i="57"/>
  <c r="I782" i="57"/>
  <c r="D782" i="57"/>
  <c r="I781" i="57"/>
  <c r="D781" i="57"/>
  <c r="I780" i="57"/>
  <c r="H780" i="57"/>
  <c r="G780" i="57"/>
  <c r="I779" i="57"/>
  <c r="D779" i="57"/>
  <c r="I778" i="57"/>
  <c r="D778" i="57"/>
  <c r="I777" i="57"/>
  <c r="I776" i="57"/>
  <c r="D776" i="57"/>
  <c r="I775" i="57"/>
  <c r="D775" i="57"/>
  <c r="I774" i="57"/>
  <c r="D774" i="57"/>
  <c r="I773" i="57"/>
  <c r="D773" i="57"/>
  <c r="I772" i="57"/>
  <c r="D772" i="57"/>
  <c r="I771" i="57"/>
  <c r="D771" i="57"/>
  <c r="I770" i="57"/>
  <c r="D770" i="57"/>
  <c r="I769" i="57"/>
  <c r="D769" i="57"/>
  <c r="I768" i="57"/>
  <c r="D768" i="57"/>
  <c r="I767" i="57"/>
  <c r="D767" i="57"/>
  <c r="I766" i="57"/>
  <c r="D766" i="57"/>
  <c r="I765" i="57"/>
  <c r="D765" i="57"/>
  <c r="I764" i="57"/>
  <c r="D764" i="57"/>
  <c r="I763" i="57"/>
  <c r="D763" i="57"/>
  <c r="I762" i="57"/>
  <c r="D762" i="57"/>
  <c r="I761" i="57"/>
  <c r="D761" i="57"/>
  <c r="I760" i="57"/>
  <c r="D760" i="57"/>
  <c r="I759" i="57"/>
  <c r="D759" i="57"/>
  <c r="I758" i="57"/>
  <c r="D758" i="57"/>
  <c r="I757" i="57"/>
  <c r="D757" i="57"/>
  <c r="I756" i="57"/>
  <c r="D756" i="57"/>
  <c r="I755" i="57"/>
  <c r="D755" i="57"/>
  <c r="I754" i="57"/>
  <c r="I753" i="57" s="1"/>
  <c r="D754" i="57"/>
  <c r="H753" i="57"/>
  <c r="G753" i="57"/>
  <c r="I752" i="57"/>
  <c r="D752" i="57"/>
  <c r="I751" i="57"/>
  <c r="D751" i="57"/>
  <c r="I750" i="57"/>
  <c r="D750" i="57"/>
  <c r="I749" i="57"/>
  <c r="D749" i="57"/>
  <c r="I748" i="57"/>
  <c r="D748" i="57"/>
  <c r="I747" i="57"/>
  <c r="D747" i="57"/>
  <c r="I746" i="57"/>
  <c r="D746" i="57"/>
  <c r="I745" i="57"/>
  <c r="D745" i="57"/>
  <c r="I744" i="57"/>
  <c r="D744" i="57"/>
  <c r="I743" i="57"/>
  <c r="D743" i="57"/>
  <c r="I742" i="57"/>
  <c r="D742" i="57"/>
  <c r="I741" i="57"/>
  <c r="D741" i="57"/>
  <c r="I740" i="57"/>
  <c r="D740" i="57"/>
  <c r="I739" i="57"/>
  <c r="D739" i="57"/>
  <c r="I738" i="57"/>
  <c r="D738" i="57"/>
  <c r="I737" i="57"/>
  <c r="D737" i="57"/>
  <c r="I736" i="57"/>
  <c r="D736" i="57"/>
  <c r="I735" i="57"/>
  <c r="D735" i="57"/>
  <c r="I734" i="57"/>
  <c r="D734" i="57"/>
  <c r="I733" i="57"/>
  <c r="D733" i="57"/>
  <c r="I732" i="57"/>
  <c r="D732" i="57"/>
  <c r="I731" i="57"/>
  <c r="D731" i="57"/>
  <c r="I730" i="57"/>
  <c r="D730" i="57"/>
  <c r="I729" i="57"/>
  <c r="D729" i="57"/>
  <c r="I728" i="57"/>
  <c r="D728" i="57"/>
  <c r="I727" i="57"/>
  <c r="D727" i="57"/>
  <c r="I726" i="57"/>
  <c r="D726" i="57"/>
  <c r="I725" i="57"/>
  <c r="D725" i="57"/>
  <c r="I724" i="57"/>
  <c r="D724" i="57"/>
  <c r="I723" i="57"/>
  <c r="D723" i="57"/>
  <c r="I722" i="57"/>
  <c r="D722" i="57"/>
  <c r="I721" i="57"/>
  <c r="D721" i="57"/>
  <c r="I720" i="57"/>
  <c r="D720" i="57"/>
  <c r="I719" i="57"/>
  <c r="D719" i="57"/>
  <c r="I718" i="57"/>
  <c r="D718" i="57"/>
  <c r="I717" i="57"/>
  <c r="D717" i="57"/>
  <c r="I716" i="57"/>
  <c r="D716" i="57"/>
  <c r="I715" i="57"/>
  <c r="H715" i="57"/>
  <c r="G715" i="57"/>
  <c r="I714" i="57"/>
  <c r="D714" i="57"/>
  <c r="I713" i="57"/>
  <c r="D713" i="57"/>
  <c r="I712" i="57"/>
  <c r="D712" i="57"/>
  <c r="I711" i="57"/>
  <c r="D711" i="57"/>
  <c r="I710" i="57"/>
  <c r="D710" i="57"/>
  <c r="I709" i="57"/>
  <c r="D709" i="57"/>
  <c r="I708" i="57"/>
  <c r="D708" i="57"/>
  <c r="I707" i="57"/>
  <c r="D707" i="57"/>
  <c r="I706" i="57"/>
  <c r="D706" i="57"/>
  <c r="I705" i="57"/>
  <c r="D705" i="57"/>
  <c r="I704" i="57"/>
  <c r="D704" i="57"/>
  <c r="I703" i="57"/>
  <c r="D703" i="57"/>
  <c r="I702" i="57"/>
  <c r="D702" i="57"/>
  <c r="I701" i="57"/>
  <c r="D701" i="57"/>
  <c r="I700" i="57"/>
  <c r="D700" i="57"/>
  <c r="I699" i="57"/>
  <c r="D699" i="57"/>
  <c r="I698" i="57"/>
  <c r="D698" i="57"/>
  <c r="I697" i="57"/>
  <c r="D697" i="57"/>
  <c r="I696" i="57"/>
  <c r="D696" i="57"/>
  <c r="I695" i="57"/>
  <c r="D695" i="57"/>
  <c r="I694" i="57"/>
  <c r="D694" i="57"/>
  <c r="I693" i="57"/>
  <c r="H693" i="57"/>
  <c r="G693" i="57"/>
  <c r="I692" i="57"/>
  <c r="D692" i="57"/>
  <c r="I691" i="57"/>
  <c r="D691" i="57"/>
  <c r="I690" i="57"/>
  <c r="D690" i="57"/>
  <c r="I689" i="57"/>
  <c r="D689" i="57"/>
  <c r="I688" i="57"/>
  <c r="D688" i="57"/>
  <c r="I687" i="57"/>
  <c r="D687" i="57"/>
  <c r="I686" i="57"/>
  <c r="D686" i="57"/>
  <c r="I685" i="57"/>
  <c r="D685" i="57"/>
  <c r="I684" i="57"/>
  <c r="D684" i="57"/>
  <c r="I683" i="57"/>
  <c r="D683" i="57"/>
  <c r="I682" i="57"/>
  <c r="D682" i="57"/>
  <c r="I681" i="57"/>
  <c r="D681" i="57"/>
  <c r="I680" i="57"/>
  <c r="D680" i="57"/>
  <c r="I679" i="57"/>
  <c r="D679" i="57"/>
  <c r="I678" i="57"/>
  <c r="D678" i="57"/>
  <c r="I677" i="57"/>
  <c r="D677" i="57"/>
  <c r="I676" i="57"/>
  <c r="D676" i="57"/>
  <c r="I675" i="57"/>
  <c r="D675" i="57"/>
  <c r="I674" i="57"/>
  <c r="D674" i="57"/>
  <c r="I673" i="57"/>
  <c r="D673" i="57"/>
  <c r="I672" i="57"/>
  <c r="D672" i="57"/>
  <c r="I671" i="57"/>
  <c r="D671" i="57"/>
  <c r="I670" i="57"/>
  <c r="D670" i="57"/>
  <c r="I669" i="57"/>
  <c r="D669" i="57"/>
  <c r="I668" i="57"/>
  <c r="D668" i="57"/>
  <c r="I667" i="57"/>
  <c r="D667" i="57"/>
  <c r="I666" i="57"/>
  <c r="D666" i="57"/>
  <c r="I665" i="57"/>
  <c r="D665" i="57"/>
  <c r="I664" i="57"/>
  <c r="D664" i="57"/>
  <c r="I663" i="57"/>
  <c r="D663" i="57"/>
  <c r="I662" i="57"/>
  <c r="H662" i="57"/>
  <c r="G662" i="57"/>
  <c r="I661" i="57"/>
  <c r="D661" i="57"/>
  <c r="I660" i="57"/>
  <c r="D660" i="57"/>
  <c r="I659" i="57"/>
  <c r="D659" i="57"/>
  <c r="I658" i="57"/>
  <c r="D658" i="57"/>
  <c r="I657" i="57"/>
  <c r="D657" i="57"/>
  <c r="I656" i="57"/>
  <c r="D656" i="57"/>
  <c r="I655" i="57"/>
  <c r="D655" i="57"/>
  <c r="I654" i="57"/>
  <c r="D654" i="57"/>
  <c r="I653" i="57"/>
  <c r="D653" i="57"/>
  <c r="I652" i="57"/>
  <c r="D652" i="57"/>
  <c r="I651" i="57"/>
  <c r="D651" i="57"/>
  <c r="I650" i="57"/>
  <c r="D650" i="57"/>
  <c r="I649" i="57"/>
  <c r="D649" i="57"/>
  <c r="I648" i="57"/>
  <c r="D648" i="57"/>
  <c r="I647" i="57"/>
  <c r="D647" i="57"/>
  <c r="I646" i="57"/>
  <c r="D646" i="57"/>
  <c r="I645" i="57"/>
  <c r="D645" i="57"/>
  <c r="I644" i="57"/>
  <c r="D644" i="57"/>
  <c r="I643" i="57"/>
  <c r="D643" i="57"/>
  <c r="I642" i="57"/>
  <c r="D642" i="57"/>
  <c r="I641" i="57"/>
  <c r="D641" i="57"/>
  <c r="I640" i="57"/>
  <c r="D640" i="57"/>
  <c r="I639" i="57"/>
  <c r="D639" i="57"/>
  <c r="I638" i="57"/>
  <c r="D638" i="57"/>
  <c r="I637" i="57"/>
  <c r="D637" i="57"/>
  <c r="I636" i="57"/>
  <c r="D636" i="57"/>
  <c r="I635" i="57"/>
  <c r="D635" i="57"/>
  <c r="I634" i="57"/>
  <c r="D634" i="57"/>
  <c r="I633" i="57"/>
  <c r="D633" i="57"/>
  <c r="I632" i="57"/>
  <c r="H632" i="57"/>
  <c r="G632" i="57"/>
  <c r="I631" i="57"/>
  <c r="D631" i="57"/>
  <c r="I630" i="57"/>
  <c r="D630" i="57"/>
  <c r="I629" i="57"/>
  <c r="D629" i="57"/>
  <c r="I628" i="57"/>
  <c r="D628" i="57"/>
  <c r="I627" i="57"/>
  <c r="H627" i="57"/>
  <c r="G627" i="57"/>
  <c r="I626" i="57"/>
  <c r="D626" i="57"/>
  <c r="I625" i="57"/>
  <c r="D625" i="57"/>
  <c r="I624" i="57"/>
  <c r="D624" i="57"/>
  <c r="I623" i="57"/>
  <c r="D623" i="57"/>
  <c r="I622" i="57"/>
  <c r="D622" i="57"/>
  <c r="I621" i="57"/>
  <c r="D621" i="57"/>
  <c r="I620" i="57"/>
  <c r="D620" i="57"/>
  <c r="I619" i="57"/>
  <c r="D619" i="57"/>
  <c r="I618" i="57"/>
  <c r="D618" i="57"/>
  <c r="I617" i="57"/>
  <c r="D617" i="57"/>
  <c r="I616" i="57"/>
  <c r="D616" i="57"/>
  <c r="I615" i="57"/>
  <c r="D615" i="57"/>
  <c r="I614" i="57"/>
  <c r="D614" i="57"/>
  <c r="I613" i="57"/>
  <c r="D613" i="57"/>
  <c r="I612" i="57"/>
  <c r="D612" i="57"/>
  <c r="I611" i="57"/>
  <c r="D611" i="57"/>
  <c r="I610" i="57"/>
  <c r="D610" i="57"/>
  <c r="I609" i="57"/>
  <c r="D609" i="57"/>
  <c r="I608" i="57"/>
  <c r="D608" i="57"/>
  <c r="I607" i="57"/>
  <c r="D607" i="57"/>
  <c r="I606" i="57"/>
  <c r="D606" i="57"/>
  <c r="I605" i="57"/>
  <c r="D605" i="57"/>
  <c r="I604" i="57"/>
  <c r="D604" i="57"/>
  <c r="I603" i="57"/>
  <c r="D603" i="57"/>
  <c r="I602" i="57"/>
  <c r="D602" i="57"/>
  <c r="I601" i="57"/>
  <c r="D601" i="57"/>
  <c r="I600" i="57"/>
  <c r="D600" i="57"/>
  <c r="I599" i="57"/>
  <c r="D599" i="57"/>
  <c r="I598" i="57"/>
  <c r="D598" i="57"/>
  <c r="I597" i="57"/>
  <c r="D597" i="57"/>
  <c r="I596" i="57"/>
  <c r="D596" i="57"/>
  <c r="I595" i="57"/>
  <c r="D595" i="57"/>
  <c r="I594" i="57"/>
  <c r="D594" i="57"/>
  <c r="I593" i="57"/>
  <c r="D593" i="57"/>
  <c r="I592" i="57"/>
  <c r="D592" i="57"/>
  <c r="I591" i="57"/>
  <c r="D591" i="57"/>
  <c r="I590" i="57"/>
  <c r="D590" i="57"/>
  <c r="I589" i="57"/>
  <c r="D589" i="57"/>
  <c r="I588" i="57"/>
  <c r="D588" i="57"/>
  <c r="I587" i="57"/>
  <c r="H587" i="57"/>
  <c r="G587" i="57"/>
  <c r="I586" i="57"/>
  <c r="D586" i="57"/>
  <c r="I585" i="57"/>
  <c r="D585" i="57"/>
  <c r="I584" i="57"/>
  <c r="D584" i="57"/>
  <c r="I583" i="57"/>
  <c r="D583" i="57"/>
  <c r="I582" i="57"/>
  <c r="D582" i="57"/>
  <c r="I581" i="57"/>
  <c r="D581" i="57"/>
  <c r="I580" i="57"/>
  <c r="D580" i="57"/>
  <c r="I579" i="57"/>
  <c r="D579" i="57"/>
  <c r="I578" i="57"/>
  <c r="D578" i="57"/>
  <c r="I577" i="57"/>
  <c r="D577" i="57"/>
  <c r="I576" i="57"/>
  <c r="D576" i="57"/>
  <c r="I575" i="57"/>
  <c r="D575" i="57"/>
  <c r="I574" i="57"/>
  <c r="I573" i="57" s="1"/>
  <c r="D574" i="57"/>
  <c r="H573" i="57"/>
  <c r="G573" i="57"/>
  <c r="I572" i="57"/>
  <c r="D572" i="57"/>
  <c r="I571" i="57"/>
  <c r="D571" i="57"/>
  <c r="I570" i="57"/>
  <c r="D570" i="57"/>
  <c r="I569" i="57"/>
  <c r="D569" i="57"/>
  <c r="I568" i="57"/>
  <c r="D568" i="57"/>
  <c r="I567" i="57"/>
  <c r="D567" i="57"/>
  <c r="I566" i="57"/>
  <c r="D566" i="57"/>
  <c r="I565" i="57"/>
  <c r="D565" i="57"/>
  <c r="I564" i="57"/>
  <c r="D564" i="57"/>
  <c r="I563" i="57"/>
  <c r="D563" i="57"/>
  <c r="I562" i="57"/>
  <c r="D562" i="57"/>
  <c r="I561" i="57"/>
  <c r="D561" i="57"/>
  <c r="I560" i="57"/>
  <c r="D560" i="57"/>
  <c r="I559" i="57"/>
  <c r="D559" i="57"/>
  <c r="I558" i="57"/>
  <c r="I556" i="57" s="1"/>
  <c r="D558" i="57"/>
  <c r="I557" i="57"/>
  <c r="D557" i="57"/>
  <c r="H556" i="57"/>
  <c r="G556" i="57"/>
  <c r="I555" i="57"/>
  <c r="D555" i="57"/>
  <c r="I554" i="57"/>
  <c r="D554" i="57"/>
  <c r="I553" i="57"/>
  <c r="D553" i="57"/>
  <c r="I552" i="57"/>
  <c r="D552" i="57"/>
  <c r="I551" i="57"/>
  <c r="D551" i="57"/>
  <c r="I550" i="57"/>
  <c r="D550" i="57"/>
  <c r="I549" i="57"/>
  <c r="D549" i="57"/>
  <c r="I548" i="57"/>
  <c r="D548" i="57"/>
  <c r="I547" i="57"/>
  <c r="D547" i="57"/>
  <c r="I546" i="57"/>
  <c r="D546" i="57"/>
  <c r="I545" i="57"/>
  <c r="D545" i="57"/>
  <c r="I544" i="57"/>
  <c r="D544" i="57"/>
  <c r="I543" i="57"/>
  <c r="D543" i="57"/>
  <c r="I542" i="57"/>
  <c r="D542" i="57"/>
  <c r="I541" i="57"/>
  <c r="D541" i="57"/>
  <c r="I540" i="57"/>
  <c r="D540" i="57"/>
  <c r="I539" i="57"/>
  <c r="D539" i="57"/>
  <c r="I538" i="57"/>
  <c r="D538" i="57"/>
  <c r="I537" i="57"/>
  <c r="D537" i="57"/>
  <c r="I536" i="57"/>
  <c r="D536" i="57"/>
  <c r="I535" i="57"/>
  <c r="D535" i="57"/>
  <c r="I534" i="57"/>
  <c r="D534" i="57"/>
  <c r="I533" i="57"/>
  <c r="D533" i="57"/>
  <c r="I532" i="57"/>
  <c r="D532" i="57"/>
  <c r="I531" i="57"/>
  <c r="D531" i="57"/>
  <c r="I530" i="57"/>
  <c r="D530" i="57"/>
  <c r="I529" i="57"/>
  <c r="H529" i="57"/>
  <c r="G529" i="57"/>
  <c r="I528" i="57"/>
  <c r="D528" i="57"/>
  <c r="I527" i="57"/>
  <c r="D527" i="57"/>
  <c r="I526" i="57"/>
  <c r="D526" i="57"/>
  <c r="I525" i="57"/>
  <c r="D525" i="57"/>
  <c r="I524" i="57"/>
  <c r="D524" i="57"/>
  <c r="I523" i="57"/>
  <c r="D523" i="57"/>
  <c r="I522" i="57"/>
  <c r="D522" i="57"/>
  <c r="I521" i="57"/>
  <c r="D521" i="57"/>
  <c r="I520" i="57"/>
  <c r="D520" i="57"/>
  <c r="I519" i="57"/>
  <c r="D519" i="57"/>
  <c r="I518" i="57"/>
  <c r="D518" i="57"/>
  <c r="I517" i="57"/>
  <c r="D517" i="57"/>
  <c r="I516" i="57"/>
  <c r="D516" i="57"/>
  <c r="I515" i="57"/>
  <c r="D515" i="57"/>
  <c r="I514" i="57"/>
  <c r="D514" i="57"/>
  <c r="I513" i="57"/>
  <c r="D513" i="57"/>
  <c r="I512" i="57"/>
  <c r="D512" i="57"/>
  <c r="I511" i="57"/>
  <c r="D511" i="57"/>
  <c r="I510" i="57"/>
  <c r="D510" i="57"/>
  <c r="I509" i="57"/>
  <c r="D509" i="57"/>
  <c r="I508" i="57"/>
  <c r="D508" i="57"/>
  <c r="I507" i="57"/>
  <c r="D507" i="57"/>
  <c r="I506" i="57"/>
  <c r="D506" i="57"/>
  <c r="I505" i="57"/>
  <c r="D505" i="57"/>
  <c r="I504" i="57"/>
  <c r="D504" i="57"/>
  <c r="I503" i="57"/>
  <c r="D503" i="57"/>
  <c r="I502" i="57"/>
  <c r="I501" i="57" s="1"/>
  <c r="D502" i="57"/>
  <c r="H501" i="57"/>
  <c r="G501" i="57"/>
  <c r="I500" i="57"/>
  <c r="D500" i="57"/>
  <c r="I499" i="57"/>
  <c r="D499" i="57"/>
  <c r="I498" i="57"/>
  <c r="D498" i="57"/>
  <c r="I497" i="57"/>
  <c r="D497" i="57"/>
  <c r="I496" i="57"/>
  <c r="D496" i="57"/>
  <c r="I495" i="57"/>
  <c r="D495" i="57"/>
  <c r="I494" i="57"/>
  <c r="D494" i="57"/>
  <c r="I493" i="57"/>
  <c r="D493" i="57"/>
  <c r="I492" i="57"/>
  <c r="D492" i="57"/>
  <c r="I491" i="57"/>
  <c r="D491" i="57"/>
  <c r="I490" i="57"/>
  <c r="D490" i="57"/>
  <c r="I489" i="57"/>
  <c r="D489" i="57"/>
  <c r="I488" i="57"/>
  <c r="I487" i="57"/>
  <c r="I486" i="57"/>
  <c r="D486" i="57"/>
  <c r="I485" i="57"/>
  <c r="D485" i="57"/>
  <c r="I484" i="57"/>
  <c r="D484" i="57"/>
  <c r="I483" i="57"/>
  <c r="D483" i="57"/>
  <c r="I482" i="57"/>
  <c r="D482" i="57"/>
  <c r="I481" i="57"/>
  <c r="D481" i="57"/>
  <c r="I480" i="57"/>
  <c r="D480" i="57"/>
  <c r="I479" i="57"/>
  <c r="D479" i="57"/>
  <c r="I478" i="57"/>
  <c r="D478" i="57"/>
  <c r="I477" i="57"/>
  <c r="D477" i="57"/>
  <c r="I476" i="57"/>
  <c r="D476" i="57"/>
  <c r="I475" i="57"/>
  <c r="D475" i="57"/>
  <c r="I474" i="57"/>
  <c r="D474" i="57"/>
  <c r="I473" i="57"/>
  <c r="D473" i="57"/>
  <c r="I472" i="57"/>
  <c r="D472" i="57"/>
  <c r="I471" i="57"/>
  <c r="I470" i="57" s="1"/>
  <c r="D471" i="57"/>
  <c r="H470" i="57"/>
  <c r="G470" i="57"/>
  <c r="I469" i="57"/>
  <c r="D469" i="57"/>
  <c r="I468" i="57"/>
  <c r="D468" i="57"/>
  <c r="I467" i="57"/>
  <c r="D467" i="57"/>
  <c r="I466" i="57"/>
  <c r="D466" i="57"/>
  <c r="I465" i="57"/>
  <c r="D465" i="57"/>
  <c r="I464" i="57"/>
  <c r="D464" i="57"/>
  <c r="I463" i="57"/>
  <c r="D463" i="57"/>
  <c r="I462" i="57"/>
  <c r="D462" i="57"/>
  <c r="I461" i="57"/>
  <c r="D461" i="57"/>
  <c r="I460" i="57"/>
  <c r="D460" i="57"/>
  <c r="I459" i="57"/>
  <c r="D459" i="57"/>
  <c r="I458" i="57"/>
  <c r="D458" i="57"/>
  <c r="I457" i="57"/>
  <c r="D457" i="57"/>
  <c r="I456" i="57"/>
  <c r="D456" i="57"/>
  <c r="I455" i="57"/>
  <c r="D455" i="57"/>
  <c r="I454" i="57"/>
  <c r="D454" i="57"/>
  <c r="I453" i="57"/>
  <c r="D453" i="57"/>
  <c r="I452" i="57"/>
  <c r="D452" i="57"/>
  <c r="I451" i="57"/>
  <c r="D451" i="57"/>
  <c r="I450" i="57"/>
  <c r="H450" i="57"/>
  <c r="G450" i="57"/>
  <c r="I449" i="57"/>
  <c r="D449" i="57"/>
  <c r="I448" i="57"/>
  <c r="D448" i="57"/>
  <c r="I447" i="57"/>
  <c r="D447" i="57"/>
  <c r="I446" i="57"/>
  <c r="D446" i="57"/>
  <c r="I445" i="57"/>
  <c r="D445" i="57"/>
  <c r="I444" i="57"/>
  <c r="D444" i="57"/>
  <c r="I443" i="57"/>
  <c r="D443" i="57"/>
  <c r="I442" i="57"/>
  <c r="D442" i="57"/>
  <c r="I441" i="57"/>
  <c r="D441" i="57"/>
  <c r="I440" i="57"/>
  <c r="D440" i="57"/>
  <c r="I439" i="57"/>
  <c r="D439" i="57"/>
  <c r="I438" i="57"/>
  <c r="D438" i="57"/>
  <c r="I437" i="57"/>
  <c r="D437" i="57"/>
  <c r="I436" i="57"/>
  <c r="D436" i="57"/>
  <c r="I435" i="57"/>
  <c r="D435" i="57"/>
  <c r="I434" i="57"/>
  <c r="D434" i="57"/>
  <c r="I433" i="57"/>
  <c r="D433" i="57"/>
  <c r="I432" i="57"/>
  <c r="D432" i="57"/>
  <c r="I431" i="57"/>
  <c r="D431" i="57"/>
  <c r="I430" i="57"/>
  <c r="D430" i="57"/>
  <c r="I429" i="57"/>
  <c r="D429" i="57"/>
  <c r="I428" i="57"/>
  <c r="D428" i="57"/>
  <c r="I427" i="57"/>
  <c r="D427" i="57"/>
  <c r="I426" i="57"/>
  <c r="D426" i="57"/>
  <c r="I425" i="57"/>
  <c r="D425" i="57"/>
  <c r="I424" i="57"/>
  <c r="D424" i="57"/>
  <c r="I423" i="57"/>
  <c r="D423" i="57"/>
  <c r="I422" i="57"/>
  <c r="D422" i="57"/>
  <c r="I421" i="57"/>
  <c r="D421" i="57"/>
  <c r="I420" i="57"/>
  <c r="D420" i="57"/>
  <c r="I419" i="57"/>
  <c r="D419" i="57"/>
  <c r="I418" i="57"/>
  <c r="D418" i="57"/>
  <c r="I417" i="57"/>
  <c r="D417" i="57"/>
  <c r="I416" i="57"/>
  <c r="D416" i="57"/>
  <c r="I415" i="57"/>
  <c r="D415" i="57"/>
  <c r="I414" i="57"/>
  <c r="D414" i="57"/>
  <c r="I413" i="57"/>
  <c r="D413" i="57"/>
  <c r="I412" i="57"/>
  <c r="D412" i="57"/>
  <c r="I411" i="57"/>
  <c r="D411" i="57"/>
  <c r="I410" i="57"/>
  <c r="I409" i="57" s="1"/>
  <c r="D410" i="57"/>
  <c r="H409" i="57"/>
  <c r="G409" i="57"/>
  <c r="I408" i="57"/>
  <c r="D408" i="57"/>
  <c r="I407" i="57"/>
  <c r="D407" i="57"/>
  <c r="I406" i="57"/>
  <c r="D406" i="57"/>
  <c r="I405" i="57"/>
  <c r="D405" i="57"/>
  <c r="I404" i="57"/>
  <c r="D404" i="57"/>
  <c r="I403" i="57"/>
  <c r="D403" i="57"/>
  <c r="I402" i="57"/>
  <c r="D402" i="57"/>
  <c r="I401" i="57"/>
  <c r="D401" i="57"/>
  <c r="I400" i="57"/>
  <c r="D400" i="57"/>
  <c r="I399" i="57"/>
  <c r="D399" i="57"/>
  <c r="I398" i="57"/>
  <c r="D398" i="57"/>
  <c r="I397" i="57"/>
  <c r="D397" i="57"/>
  <c r="I396" i="57"/>
  <c r="D396" i="57"/>
  <c r="I395" i="57"/>
  <c r="I394" i="57" s="1"/>
  <c r="D395" i="57"/>
  <c r="H394" i="57"/>
  <c r="G394" i="57"/>
  <c r="I393" i="57"/>
  <c r="D393" i="57"/>
  <c r="I392" i="57"/>
  <c r="D392" i="57"/>
  <c r="I391" i="57"/>
  <c r="D391" i="57"/>
  <c r="I390" i="57"/>
  <c r="D390" i="57"/>
  <c r="I389" i="57"/>
  <c r="D389" i="57"/>
  <c r="I388" i="57"/>
  <c r="D388" i="57"/>
  <c r="I387" i="57"/>
  <c r="D387" i="57"/>
  <c r="I386" i="57"/>
  <c r="D386" i="57"/>
  <c r="I385" i="57"/>
  <c r="D385" i="57"/>
  <c r="I384" i="57"/>
  <c r="D384" i="57"/>
  <c r="I383" i="57"/>
  <c r="D383" i="57"/>
  <c r="I382" i="57"/>
  <c r="D382" i="57"/>
  <c r="I381" i="57"/>
  <c r="D381" i="57"/>
  <c r="I380" i="57"/>
  <c r="D380" i="57"/>
  <c r="I379" i="57"/>
  <c r="D379" i="57"/>
  <c r="I378" i="57"/>
  <c r="D378" i="57"/>
  <c r="I377" i="57"/>
  <c r="H377" i="57"/>
  <c r="G377" i="57"/>
  <c r="I376" i="57"/>
  <c r="D376" i="57"/>
  <c r="I375" i="57"/>
  <c r="D375" i="57"/>
  <c r="I374" i="57"/>
  <c r="D374" i="57"/>
  <c r="I373" i="57"/>
  <c r="D373" i="57"/>
  <c r="I372" i="57"/>
  <c r="D372" i="57"/>
  <c r="I371" i="57"/>
  <c r="D371" i="57"/>
  <c r="I370" i="57"/>
  <c r="D370" i="57"/>
  <c r="I369" i="57"/>
  <c r="D369" i="57"/>
  <c r="I368" i="57"/>
  <c r="D368" i="57"/>
  <c r="I367" i="57"/>
  <c r="D367" i="57"/>
  <c r="I366" i="57"/>
  <c r="D366" i="57"/>
  <c r="I365" i="57"/>
  <c r="D365" i="57"/>
  <c r="I364" i="57"/>
  <c r="D364" i="57"/>
  <c r="I363" i="57"/>
  <c r="D363" i="57"/>
  <c r="I362" i="57"/>
  <c r="D362" i="57"/>
  <c r="I361" i="57"/>
  <c r="D361" i="57"/>
  <c r="I360" i="57"/>
  <c r="D360" i="57"/>
  <c r="I359" i="57"/>
  <c r="D359" i="57"/>
  <c r="I358" i="57"/>
  <c r="D358" i="57"/>
  <c r="I357" i="57"/>
  <c r="D357" i="57"/>
  <c r="I356" i="57"/>
  <c r="D356" i="57"/>
  <c r="I355" i="57"/>
  <c r="D355" i="57"/>
  <c r="I354" i="57"/>
  <c r="I353" i="57" s="1"/>
  <c r="D354" i="57"/>
  <c r="H353" i="57"/>
  <c r="G353" i="57"/>
  <c r="I352" i="57"/>
  <c r="D352" i="57"/>
  <c r="I351" i="57"/>
  <c r="D351" i="57"/>
  <c r="I350" i="57"/>
  <c r="D350" i="57"/>
  <c r="I349" i="57"/>
  <c r="D349" i="57"/>
  <c r="I348" i="57"/>
  <c r="D348" i="57"/>
  <c r="I347" i="57"/>
  <c r="D347" i="57"/>
  <c r="I346" i="57"/>
  <c r="D346" i="57"/>
  <c r="I345" i="57"/>
  <c r="D345" i="57"/>
  <c r="I344" i="57"/>
  <c r="D344" i="57"/>
  <c r="I343" i="57"/>
  <c r="D343" i="57"/>
  <c r="I342" i="57"/>
  <c r="D342" i="57"/>
  <c r="I341" i="57"/>
  <c r="D341" i="57"/>
  <c r="I340" i="57"/>
  <c r="D340" i="57"/>
  <c r="I339" i="57"/>
  <c r="D339" i="57"/>
  <c r="I338" i="57"/>
  <c r="D338" i="57"/>
  <c r="I337" i="57"/>
  <c r="D337" i="57"/>
  <c r="I336" i="57"/>
  <c r="D336" i="57"/>
  <c r="I335" i="57"/>
  <c r="D335" i="57"/>
  <c r="I334" i="57"/>
  <c r="D334" i="57"/>
  <c r="I333" i="57"/>
  <c r="D333" i="57"/>
  <c r="I332" i="57"/>
  <c r="D332" i="57"/>
  <c r="I331" i="57"/>
  <c r="D331" i="57"/>
  <c r="I330" i="57"/>
  <c r="D330" i="57"/>
  <c r="I329" i="57"/>
  <c r="D329" i="57"/>
  <c r="I328" i="57"/>
  <c r="D328" i="57"/>
  <c r="I327" i="57"/>
  <c r="D327" i="57"/>
  <c r="I326" i="57"/>
  <c r="D326" i="57"/>
  <c r="I325" i="57"/>
  <c r="D325" i="57"/>
  <c r="I324" i="57"/>
  <c r="H324" i="57"/>
  <c r="G324" i="57"/>
  <c r="I323" i="57"/>
  <c r="D323" i="57"/>
  <c r="I322" i="57"/>
  <c r="D322" i="57"/>
  <c r="I321" i="57"/>
  <c r="D321" i="57"/>
  <c r="I320" i="57"/>
  <c r="D320" i="57"/>
  <c r="I319" i="57"/>
  <c r="D319" i="57"/>
  <c r="I318" i="57"/>
  <c r="D318" i="57"/>
  <c r="I317" i="57"/>
  <c r="D317" i="57"/>
  <c r="I316" i="57"/>
  <c r="D316" i="57"/>
  <c r="I315" i="57"/>
  <c r="D315" i="57"/>
  <c r="I314" i="57"/>
  <c r="D314" i="57"/>
  <c r="I313" i="57"/>
  <c r="D313" i="57"/>
  <c r="I312" i="57"/>
  <c r="D312" i="57"/>
  <c r="I311" i="57"/>
  <c r="D311" i="57"/>
  <c r="I310" i="57"/>
  <c r="D310" i="57"/>
  <c r="I309" i="57"/>
  <c r="D309" i="57"/>
  <c r="I308" i="57"/>
  <c r="D308" i="57"/>
  <c r="I307" i="57"/>
  <c r="D307" i="57"/>
  <c r="I306" i="57"/>
  <c r="D306" i="57"/>
  <c r="I305" i="57"/>
  <c r="D305" i="57"/>
  <c r="I304" i="57"/>
  <c r="D304" i="57"/>
  <c r="I303" i="57"/>
  <c r="D303" i="57"/>
  <c r="I302" i="57"/>
  <c r="D302" i="57"/>
  <c r="I301" i="57"/>
  <c r="D301" i="57"/>
  <c r="I300" i="57"/>
  <c r="D300" i="57"/>
  <c r="I299" i="57"/>
  <c r="D299" i="57"/>
  <c r="I298" i="57"/>
  <c r="D298" i="57"/>
  <c r="I297" i="57"/>
  <c r="H297" i="57"/>
  <c r="G297" i="57"/>
  <c r="I296" i="57"/>
  <c r="D296" i="57"/>
  <c r="I295" i="57"/>
  <c r="D295" i="57"/>
  <c r="I294" i="57"/>
  <c r="D294" i="57"/>
  <c r="I293" i="57"/>
  <c r="D293" i="57"/>
  <c r="I292" i="57"/>
  <c r="D292" i="57"/>
  <c r="I291" i="57"/>
  <c r="D291" i="57"/>
  <c r="I290" i="57"/>
  <c r="D290" i="57"/>
  <c r="I289" i="57"/>
  <c r="D289" i="57"/>
  <c r="I288" i="57"/>
  <c r="D288" i="57"/>
  <c r="I287" i="57"/>
  <c r="D287" i="57"/>
  <c r="I286" i="57"/>
  <c r="D286" i="57"/>
  <c r="I285" i="57"/>
  <c r="D285" i="57"/>
  <c r="I284" i="57"/>
  <c r="D284" i="57"/>
  <c r="I283" i="57"/>
  <c r="D283" i="57"/>
  <c r="I282" i="57"/>
  <c r="D282" i="57"/>
  <c r="I281" i="57"/>
  <c r="D281" i="57"/>
  <c r="I280" i="57"/>
  <c r="D280" i="57"/>
  <c r="I279" i="57"/>
  <c r="D279" i="57"/>
  <c r="I278" i="57"/>
  <c r="D278" i="57"/>
  <c r="I277" i="57"/>
  <c r="D277" i="57"/>
  <c r="I276" i="57"/>
  <c r="D276" i="57"/>
  <c r="I275" i="57"/>
  <c r="H275" i="57"/>
  <c r="G275" i="57"/>
  <c r="I274" i="57"/>
  <c r="D274" i="57"/>
  <c r="I273" i="57"/>
  <c r="D273" i="57"/>
  <c r="I272" i="57"/>
  <c r="D272" i="57"/>
  <c r="I271" i="57"/>
  <c r="D271" i="57"/>
  <c r="I270" i="57"/>
  <c r="D270" i="57"/>
  <c r="I269" i="57"/>
  <c r="D269" i="57"/>
  <c r="I268" i="57"/>
  <c r="D268" i="57"/>
  <c r="I267" i="57"/>
  <c r="D267" i="57"/>
  <c r="I266" i="57"/>
  <c r="D266" i="57"/>
  <c r="I265" i="57"/>
  <c r="D265" i="57"/>
  <c r="I264" i="57"/>
  <c r="I263" i="57" s="1"/>
  <c r="D264" i="57"/>
  <c r="H263" i="57"/>
  <c r="G263" i="57"/>
  <c r="I262" i="57"/>
  <c r="D262" i="57"/>
  <c r="I261" i="57"/>
  <c r="D261" i="57"/>
  <c r="I260" i="57"/>
  <c r="D260" i="57"/>
  <c r="I259" i="57"/>
  <c r="D259" i="57"/>
  <c r="I258" i="57"/>
  <c r="D258" i="57"/>
  <c r="I257" i="57"/>
  <c r="D257" i="57"/>
  <c r="I256" i="57"/>
  <c r="I255" i="57" s="1"/>
  <c r="D256" i="57"/>
  <c r="H255" i="57"/>
  <c r="G255" i="57"/>
  <c r="I254" i="57"/>
  <c r="D254" i="57"/>
  <c r="I253" i="57"/>
  <c r="D253" i="57"/>
  <c r="I252" i="57"/>
  <c r="D252" i="57"/>
  <c r="I251" i="57"/>
  <c r="D251" i="57"/>
  <c r="I250" i="57"/>
  <c r="D250" i="57"/>
  <c r="I249" i="57"/>
  <c r="D249" i="57"/>
  <c r="I248" i="57"/>
  <c r="D248" i="57"/>
  <c r="I247" i="57"/>
  <c r="D247" i="57"/>
  <c r="I246" i="57"/>
  <c r="D246" i="57"/>
  <c r="I245" i="57"/>
  <c r="D245" i="57"/>
  <c r="I244" i="57"/>
  <c r="D244" i="57"/>
  <c r="I243" i="57"/>
  <c r="D243" i="57"/>
  <c r="I242" i="57"/>
  <c r="D242" i="57"/>
  <c r="I241" i="57"/>
  <c r="D241" i="57"/>
  <c r="I240" i="57"/>
  <c r="D240" i="57"/>
  <c r="I239" i="57"/>
  <c r="D239" i="57"/>
  <c r="I238" i="57"/>
  <c r="D238" i="57"/>
  <c r="I237" i="57"/>
  <c r="I236" i="57" s="1"/>
  <c r="D237" i="57"/>
  <c r="H236" i="57"/>
  <c r="G236" i="57"/>
  <c r="I235" i="57"/>
  <c r="D235" i="57"/>
  <c r="I234" i="57"/>
  <c r="D234" i="57"/>
  <c r="I233" i="57"/>
  <c r="D233" i="57"/>
  <c r="I232" i="57"/>
  <c r="D232" i="57"/>
  <c r="I231" i="57"/>
  <c r="D231" i="57"/>
  <c r="I230" i="57"/>
  <c r="D230" i="57"/>
  <c r="I229" i="57"/>
  <c r="D229" i="57"/>
  <c r="I228" i="57"/>
  <c r="D228" i="57"/>
  <c r="I227" i="57"/>
  <c r="D227" i="57"/>
  <c r="I226" i="57"/>
  <c r="D226" i="57"/>
  <c r="I225" i="57"/>
  <c r="D225" i="57"/>
  <c r="I224" i="57"/>
  <c r="D224" i="57"/>
  <c r="I223" i="57"/>
  <c r="D223" i="57"/>
  <c r="I222" i="57"/>
  <c r="D222" i="57"/>
  <c r="I221" i="57"/>
  <c r="D221" i="57"/>
  <c r="I220" i="57"/>
  <c r="D220" i="57"/>
  <c r="I219" i="57"/>
  <c r="D219" i="57"/>
  <c r="I218" i="57"/>
  <c r="D218" i="57"/>
  <c r="I217" i="57"/>
  <c r="D217" i="57"/>
  <c r="I216" i="57"/>
  <c r="D216" i="57"/>
  <c r="I215" i="57"/>
  <c r="D215" i="57"/>
  <c r="I214" i="57"/>
  <c r="D214" i="57"/>
  <c r="I213" i="57"/>
  <c r="D213" i="57"/>
  <c r="I212" i="57"/>
  <c r="D212" i="57"/>
  <c r="I211" i="57"/>
  <c r="D211" i="57"/>
  <c r="I210" i="57"/>
  <c r="D210" i="57"/>
  <c r="I209" i="57"/>
  <c r="I208" i="57" s="1"/>
  <c r="D209" i="57"/>
  <c r="H208" i="57"/>
  <c r="G208" i="57"/>
  <c r="I207" i="57"/>
  <c r="D207" i="57"/>
  <c r="I206" i="57"/>
  <c r="D206" i="57"/>
  <c r="I205" i="57"/>
  <c r="D205" i="57"/>
  <c r="I204" i="57"/>
  <c r="D204" i="57"/>
  <c r="I203" i="57"/>
  <c r="D203" i="57"/>
  <c r="I202" i="57"/>
  <c r="D202" i="57"/>
  <c r="I201" i="57"/>
  <c r="D201" i="57"/>
  <c r="I200" i="57"/>
  <c r="D200" i="57"/>
  <c r="I199" i="57"/>
  <c r="D199" i="57"/>
  <c r="I198" i="57"/>
  <c r="D198" i="57"/>
  <c r="I197" i="57"/>
  <c r="D197" i="57"/>
  <c r="I196" i="57"/>
  <c r="D196" i="57"/>
  <c r="I195" i="57"/>
  <c r="D195" i="57"/>
  <c r="I194" i="57"/>
  <c r="D194" i="57"/>
  <c r="I193" i="57"/>
  <c r="D193" i="57"/>
  <c r="I192" i="57"/>
  <c r="D192" i="57"/>
  <c r="I191" i="57"/>
  <c r="D191" i="57"/>
  <c r="I190" i="57"/>
  <c r="D190" i="57"/>
  <c r="I189" i="57"/>
  <c r="D189" i="57"/>
  <c r="I188" i="57"/>
  <c r="D188" i="57"/>
  <c r="I187" i="57"/>
  <c r="D187" i="57"/>
  <c r="I186" i="57"/>
  <c r="D186" i="57"/>
  <c r="I185" i="57"/>
  <c r="D185" i="57"/>
  <c r="I184" i="57"/>
  <c r="H184" i="57"/>
  <c r="G184" i="57"/>
  <c r="I183" i="57"/>
  <c r="D183" i="57"/>
  <c r="I182" i="57"/>
  <c r="D182" i="57"/>
  <c r="I181" i="57"/>
  <c r="D181" i="57"/>
  <c r="I180" i="57"/>
  <c r="D180" i="57"/>
  <c r="I179" i="57"/>
  <c r="D179" i="57"/>
  <c r="I178" i="57"/>
  <c r="D178" i="57"/>
  <c r="I177" i="57"/>
  <c r="D177" i="57"/>
  <c r="I176" i="57"/>
  <c r="D176" i="57"/>
  <c r="I175" i="57"/>
  <c r="D175" i="57"/>
  <c r="I174" i="57"/>
  <c r="D174" i="57"/>
  <c r="I173" i="57"/>
  <c r="D173" i="57"/>
  <c r="I172" i="57"/>
  <c r="D172" i="57"/>
  <c r="I171" i="57"/>
  <c r="D171" i="57"/>
  <c r="I170" i="57"/>
  <c r="D170" i="57"/>
  <c r="I169" i="57"/>
  <c r="D169" i="57"/>
  <c r="I168" i="57"/>
  <c r="D168" i="57"/>
  <c r="I167" i="57"/>
  <c r="D167" i="57"/>
  <c r="I166" i="57"/>
  <c r="D166" i="57"/>
  <c r="I165" i="57"/>
  <c r="D165" i="57"/>
  <c r="I164" i="57"/>
  <c r="D164" i="57"/>
  <c r="I163" i="57"/>
  <c r="D163" i="57"/>
  <c r="I162" i="57"/>
  <c r="D162" i="57"/>
  <c r="I161" i="57"/>
  <c r="D161" i="57"/>
  <c r="I160" i="57"/>
  <c r="D160" i="57"/>
  <c r="I159" i="57"/>
  <c r="D159" i="57"/>
  <c r="I158" i="57"/>
  <c r="D158" i="57"/>
  <c r="I157" i="57"/>
  <c r="D157" i="57"/>
  <c r="I156" i="57"/>
  <c r="D156" i="57"/>
  <c r="I155" i="57"/>
  <c r="D155" i="57"/>
  <c r="I154" i="57"/>
  <c r="D154" i="57"/>
  <c r="I153" i="57"/>
  <c r="D153" i="57"/>
  <c r="I152" i="57"/>
  <c r="H152" i="57"/>
  <c r="G152" i="57"/>
  <c r="I151" i="57"/>
  <c r="D151" i="57"/>
  <c r="I150" i="57"/>
  <c r="D150" i="57"/>
  <c r="I149" i="57"/>
  <c r="D149" i="57"/>
  <c r="I148" i="57"/>
  <c r="D148" i="57"/>
  <c r="I147" i="57"/>
  <c r="D147" i="57"/>
  <c r="I146" i="57"/>
  <c r="D146" i="57"/>
  <c r="I145" i="57"/>
  <c r="D145" i="57"/>
  <c r="I144" i="57"/>
  <c r="D144" i="57"/>
  <c r="I143" i="57"/>
  <c r="D143" i="57"/>
  <c r="I142" i="57"/>
  <c r="D142" i="57"/>
  <c r="I141" i="57"/>
  <c r="D141" i="57"/>
  <c r="I140" i="57"/>
  <c r="D140" i="57"/>
  <c r="I139" i="57"/>
  <c r="D139" i="57"/>
  <c r="I138" i="57"/>
  <c r="D138" i="57"/>
  <c r="I137" i="57"/>
  <c r="D137" i="57"/>
  <c r="I136" i="57"/>
  <c r="D136" i="57"/>
  <c r="I135" i="57"/>
  <c r="D135" i="57"/>
  <c r="I134" i="57"/>
  <c r="D134" i="57"/>
  <c r="I133" i="57"/>
  <c r="D133" i="57"/>
  <c r="I132" i="57"/>
  <c r="D132" i="57"/>
  <c r="I131" i="57"/>
  <c r="D131" i="57"/>
  <c r="I130" i="57"/>
  <c r="D130" i="57"/>
  <c r="I129" i="57"/>
  <c r="D129" i="57"/>
  <c r="I128" i="57"/>
  <c r="D128" i="57"/>
  <c r="I127" i="57"/>
  <c r="D127" i="57"/>
  <c r="I126" i="57"/>
  <c r="D126" i="57"/>
  <c r="I125" i="57"/>
  <c r="I124" i="57" s="1"/>
  <c r="D125" i="57"/>
  <c r="H124" i="57"/>
  <c r="G124" i="57"/>
  <c r="I123" i="57"/>
  <c r="D123" i="57"/>
  <c r="I122" i="57"/>
  <c r="D122" i="57"/>
  <c r="I121" i="57"/>
  <c r="D121" i="57"/>
  <c r="I120" i="57"/>
  <c r="D120" i="57"/>
  <c r="I119" i="57"/>
  <c r="D119" i="57"/>
  <c r="I118" i="57"/>
  <c r="D118" i="57"/>
  <c r="I117" i="57"/>
  <c r="D117" i="57"/>
  <c r="I116" i="57"/>
  <c r="D116" i="57"/>
  <c r="I115" i="57"/>
  <c r="D115" i="57"/>
  <c r="I114" i="57"/>
  <c r="D114" i="57"/>
  <c r="I113" i="57"/>
  <c r="D113" i="57"/>
  <c r="I112" i="57"/>
  <c r="D112" i="57"/>
  <c r="I111" i="57"/>
  <c r="D111" i="57"/>
  <c r="I110" i="57"/>
  <c r="D110" i="57"/>
  <c r="I109" i="57"/>
  <c r="D109" i="57"/>
  <c r="I108" i="57"/>
  <c r="D108" i="57"/>
  <c r="I107" i="57"/>
  <c r="D107" i="57"/>
  <c r="I106" i="57"/>
  <c r="D106" i="57"/>
  <c r="I105" i="57"/>
  <c r="H105" i="57"/>
  <c r="G105" i="57"/>
  <c r="I104" i="57"/>
  <c r="D104" i="57"/>
  <c r="I103" i="57"/>
  <c r="D103" i="57"/>
  <c r="I102" i="57"/>
  <c r="D102" i="57"/>
  <c r="I101" i="57"/>
  <c r="D101" i="57"/>
  <c r="I100" i="57"/>
  <c r="D100" i="57"/>
  <c r="I99" i="57"/>
  <c r="D99" i="57"/>
  <c r="I98" i="57"/>
  <c r="D98" i="57"/>
  <c r="I97" i="57"/>
  <c r="D97" i="57"/>
  <c r="I96" i="57"/>
  <c r="D96" i="57"/>
  <c r="I95" i="57"/>
  <c r="D95" i="57"/>
  <c r="I94" i="57"/>
  <c r="D94" i="57"/>
  <c r="I93" i="57"/>
  <c r="D93" i="57"/>
  <c r="I92" i="57"/>
  <c r="D92" i="57"/>
  <c r="I91" i="57"/>
  <c r="D91" i="57"/>
  <c r="I90" i="57"/>
  <c r="D90" i="57"/>
  <c r="I89" i="57"/>
  <c r="D89" i="57"/>
  <c r="I88" i="57"/>
  <c r="D88" i="57"/>
  <c r="I87" i="57"/>
  <c r="D87" i="57"/>
  <c r="I86" i="57"/>
  <c r="D86" i="57"/>
  <c r="I85" i="57"/>
  <c r="D85" i="57"/>
  <c r="I84" i="57"/>
  <c r="I82" i="57" s="1"/>
  <c r="D84" i="57"/>
  <c r="I83" i="57"/>
  <c r="D83" i="57"/>
  <c r="H82" i="57"/>
  <c r="G82" i="57"/>
  <c r="I81" i="57"/>
  <c r="D81" i="57"/>
  <c r="I80" i="57"/>
  <c r="D80" i="57"/>
  <c r="I79" i="57"/>
  <c r="D79" i="57"/>
  <c r="I78" i="57"/>
  <c r="D78" i="57"/>
  <c r="I77" i="57"/>
  <c r="D77" i="57"/>
  <c r="I76" i="57"/>
  <c r="D76" i="57"/>
  <c r="I75" i="57"/>
  <c r="D75" i="57"/>
  <c r="I74" i="57"/>
  <c r="D74" i="57"/>
  <c r="I73" i="57"/>
  <c r="D73" i="57"/>
  <c r="I72" i="57"/>
  <c r="D72" i="57"/>
  <c r="I71" i="57"/>
  <c r="D71" i="57"/>
  <c r="I70" i="57"/>
  <c r="D70" i="57"/>
  <c r="I69" i="57"/>
  <c r="D69" i="57"/>
  <c r="I68" i="57"/>
  <c r="D68" i="57"/>
  <c r="I67" i="57"/>
  <c r="D67" i="57"/>
  <c r="I66" i="57"/>
  <c r="D66" i="57"/>
  <c r="I65" i="57"/>
  <c r="D65" i="57"/>
  <c r="I64" i="57"/>
  <c r="D64" i="57"/>
  <c r="I63" i="57"/>
  <c r="D63" i="57"/>
  <c r="I62" i="57"/>
  <c r="D62" i="57"/>
  <c r="I61" i="57"/>
  <c r="D61" i="57"/>
  <c r="I60" i="57"/>
  <c r="D60" i="57"/>
  <c r="I59" i="57"/>
  <c r="D59" i="57"/>
  <c r="I58" i="57"/>
  <c r="D58" i="57"/>
  <c r="I57" i="57"/>
  <c r="D57" i="57"/>
  <c r="I56" i="57"/>
  <c r="D56" i="57"/>
  <c r="I55" i="57"/>
  <c r="D55" i="57"/>
  <c r="I54" i="57"/>
  <c r="D54" i="57"/>
  <c r="I53" i="57"/>
  <c r="D53" i="57"/>
  <c r="I52" i="57"/>
  <c r="D52" i="57"/>
  <c r="I51" i="57"/>
  <c r="D51" i="57"/>
  <c r="I50" i="57"/>
  <c r="D50" i="57"/>
  <c r="I49" i="57"/>
  <c r="D49" i="57"/>
  <c r="I48" i="57"/>
  <c r="I47" i="57" s="1"/>
  <c r="D48" i="57"/>
  <c r="H47" i="57"/>
  <c r="G47" i="57"/>
  <c r="I46" i="57"/>
  <c r="D46" i="57"/>
  <c r="I45" i="57"/>
  <c r="D45" i="57"/>
  <c r="I44" i="57"/>
  <c r="D44" i="57"/>
  <c r="I43" i="57"/>
  <c r="D43" i="57"/>
  <c r="I42" i="57"/>
  <c r="D42" i="57"/>
  <c r="I41" i="57"/>
  <c r="D41" i="57"/>
  <c r="I40" i="57"/>
  <c r="D40" i="57"/>
  <c r="I39" i="57"/>
  <c r="D39" i="57"/>
  <c r="I38" i="57"/>
  <c r="D38" i="57"/>
  <c r="I37" i="57"/>
  <c r="D37" i="57"/>
  <c r="I36" i="57"/>
  <c r="D36" i="57"/>
  <c r="I35" i="57"/>
  <c r="D35" i="57"/>
  <c r="I34" i="57"/>
  <c r="D34" i="57"/>
  <c r="I33" i="57"/>
  <c r="D33" i="57"/>
  <c r="I32" i="57"/>
  <c r="D32" i="57"/>
  <c r="I31" i="57"/>
  <c r="D31" i="57"/>
  <c r="I30" i="57"/>
  <c r="D30" i="57"/>
  <c r="I29" i="57"/>
  <c r="D29" i="57"/>
  <c r="I28" i="57"/>
  <c r="D28" i="57"/>
  <c r="I27" i="57"/>
  <c r="D27" i="57"/>
  <c r="I26" i="57"/>
  <c r="D26" i="57"/>
  <c r="I25" i="57"/>
  <c r="D25" i="57"/>
  <c r="I24" i="57"/>
  <c r="D24" i="57"/>
  <c r="I23" i="57"/>
  <c r="D23" i="57"/>
  <c r="I22" i="57"/>
  <c r="D22" i="57"/>
  <c r="I21" i="57"/>
  <c r="D21" i="57"/>
  <c r="I20" i="57"/>
  <c r="D20" i="57"/>
  <c r="I19" i="57"/>
  <c r="D19" i="57"/>
  <c r="I18" i="57"/>
  <c r="D18" i="57"/>
  <c r="I17" i="57"/>
  <c r="D17" i="57"/>
  <c r="I16" i="57"/>
  <c r="D16" i="57"/>
  <c r="I15" i="57"/>
  <c r="D15" i="57"/>
  <c r="I14" i="57"/>
  <c r="D14" i="57"/>
  <c r="I13" i="57"/>
  <c r="I12" i="57" s="1"/>
  <c r="D13" i="57"/>
  <c r="H12" i="57"/>
  <c r="G12" i="57"/>
  <c r="I11" i="57"/>
  <c r="D11" i="57"/>
  <c r="I10" i="57"/>
  <c r="D10" i="57"/>
  <c r="I9" i="57"/>
  <c r="D9" i="57"/>
  <c r="I8" i="57"/>
  <c r="D8" i="57"/>
  <c r="I7" i="57"/>
  <c r="I6" i="57" s="1"/>
  <c r="D7" i="57"/>
  <c r="H6" i="57"/>
  <c r="H892" i="57" s="1"/>
  <c r="G6" i="57"/>
  <c r="G64" i="16"/>
  <c r="H64" i="16" s="1"/>
  <c r="F64" i="16"/>
  <c r="G63" i="16"/>
  <c r="H63" i="16" s="1"/>
  <c r="F63" i="16"/>
  <c r="G62" i="16"/>
  <c r="H62" i="16" s="1"/>
  <c r="F62" i="16"/>
  <c r="G61" i="16"/>
  <c r="H61" i="16" s="1"/>
  <c r="F61" i="16"/>
  <c r="G60" i="16"/>
  <c r="H60" i="16" s="1"/>
  <c r="F60" i="16"/>
  <c r="G59" i="16"/>
  <c r="H59" i="16" s="1"/>
  <c r="F59" i="16"/>
  <c r="G58" i="16"/>
  <c r="H58" i="16" s="1"/>
  <c r="F58" i="16"/>
  <c r="G57" i="16"/>
  <c r="H57" i="16" s="1"/>
  <c r="F57" i="16"/>
  <c r="G56" i="16"/>
  <c r="H56" i="16" s="1"/>
  <c r="F56" i="16"/>
  <c r="G55" i="16"/>
  <c r="H55" i="16" s="1"/>
  <c r="F55" i="16"/>
  <c r="G54" i="16"/>
  <c r="H54" i="16" s="1"/>
  <c r="F54" i="16"/>
  <c r="G53" i="16"/>
  <c r="H53" i="16" s="1"/>
  <c r="F53" i="16"/>
  <c r="H52" i="16"/>
  <c r="G52" i="16"/>
  <c r="F52" i="16"/>
  <c r="G51" i="16"/>
  <c r="H51" i="16" s="1"/>
  <c r="F51" i="16"/>
  <c r="G50" i="16"/>
  <c r="H50" i="16" s="1"/>
  <c r="F50" i="16"/>
  <c r="G49" i="16"/>
  <c r="H49" i="16" s="1"/>
  <c r="F49" i="16"/>
  <c r="G48" i="16"/>
  <c r="H48" i="16" s="1"/>
  <c r="F48" i="16"/>
  <c r="G47" i="16"/>
  <c r="H47" i="16" s="1"/>
  <c r="F47" i="16"/>
  <c r="G46" i="16"/>
  <c r="H46" i="16" s="1"/>
  <c r="F46" i="16"/>
  <c r="G45" i="16"/>
  <c r="H45" i="16" s="1"/>
  <c r="F45" i="16"/>
  <c r="G44" i="16"/>
  <c r="H44" i="16" s="1"/>
  <c r="F44" i="16"/>
  <c r="G43" i="16"/>
  <c r="H43" i="16" s="1"/>
  <c r="F43" i="16"/>
  <c r="G42" i="16"/>
  <c r="H42" i="16" s="1"/>
  <c r="F42" i="16"/>
  <c r="G41" i="16"/>
  <c r="H41" i="16" s="1"/>
  <c r="F41" i="16"/>
  <c r="G40" i="16"/>
  <c r="H40" i="16" s="1"/>
  <c r="F40" i="16"/>
  <c r="G39" i="16"/>
  <c r="H39" i="16" s="1"/>
  <c r="F39" i="16"/>
  <c r="G38" i="16"/>
  <c r="H38" i="16" s="1"/>
  <c r="F38" i="16"/>
  <c r="G37" i="16"/>
  <c r="H37" i="16" s="1"/>
  <c r="F37" i="16"/>
  <c r="H36" i="16"/>
  <c r="G36" i="16"/>
  <c r="F36" i="16"/>
  <c r="G35" i="16"/>
  <c r="H35" i="16" s="1"/>
  <c r="F35" i="16"/>
  <c r="G34" i="16"/>
  <c r="H34" i="16" s="1"/>
  <c r="F34" i="16"/>
  <c r="G33" i="16"/>
  <c r="H33" i="16" s="1"/>
  <c r="F33" i="16"/>
  <c r="G32" i="16"/>
  <c r="H32" i="16" s="1"/>
  <c r="F32" i="16"/>
  <c r="G31" i="16"/>
  <c r="H31" i="16" s="1"/>
  <c r="F31" i="16"/>
  <c r="G30" i="16"/>
  <c r="H30" i="16" s="1"/>
  <c r="F30" i="16"/>
  <c r="G29" i="16"/>
  <c r="H29" i="16" s="1"/>
  <c r="F29" i="16"/>
  <c r="G28" i="16"/>
  <c r="H28" i="16" s="1"/>
  <c r="F28" i="16"/>
  <c r="G27" i="16"/>
  <c r="H27" i="16" s="1"/>
  <c r="F27" i="16"/>
  <c r="G26" i="16"/>
  <c r="H26" i="16" s="1"/>
  <c r="F26" i="16"/>
  <c r="G25" i="16"/>
  <c r="H25" i="16" s="1"/>
  <c r="F25" i="16"/>
  <c r="G24" i="16"/>
  <c r="H24" i="16" s="1"/>
  <c r="F24" i="16"/>
  <c r="G23" i="16"/>
  <c r="H23" i="16" s="1"/>
  <c r="F23" i="16"/>
  <c r="G22" i="16"/>
  <c r="H22" i="16" s="1"/>
  <c r="F22" i="16"/>
  <c r="G21" i="16"/>
  <c r="H21" i="16" s="1"/>
  <c r="F21" i="16"/>
  <c r="H20" i="16"/>
  <c r="G20" i="16"/>
  <c r="F20" i="16"/>
  <c r="G19" i="16"/>
  <c r="H19" i="16" s="1"/>
  <c r="F19" i="16"/>
  <c r="G18" i="16"/>
  <c r="H18" i="16" s="1"/>
  <c r="F18" i="16"/>
  <c r="G17" i="16"/>
  <c r="H17" i="16" s="1"/>
  <c r="F17" i="16"/>
  <c r="G16" i="16"/>
  <c r="H16" i="16" s="1"/>
  <c r="F16" i="16"/>
  <c r="G15" i="16"/>
  <c r="H15" i="16" s="1"/>
  <c r="F15" i="16"/>
  <c r="G14" i="16"/>
  <c r="H14" i="16" s="1"/>
  <c r="F14" i="16"/>
  <c r="G13" i="16"/>
  <c r="H13" i="16" s="1"/>
  <c r="F13" i="16"/>
  <c r="G12" i="16"/>
  <c r="H12" i="16" s="1"/>
  <c r="F12" i="16"/>
  <c r="G11" i="16"/>
  <c r="H11" i="16" s="1"/>
  <c r="F11" i="16"/>
  <c r="G10" i="16"/>
  <c r="H10" i="16" s="1"/>
  <c r="F10" i="16"/>
  <c r="G9" i="16"/>
  <c r="H9" i="16" s="1"/>
  <c r="F9" i="16"/>
  <c r="G8" i="16"/>
  <c r="H8" i="16" s="1"/>
  <c r="F8" i="16"/>
  <c r="G7" i="16"/>
  <c r="H7" i="16" s="1"/>
  <c r="F7" i="16"/>
  <c r="G6" i="16"/>
  <c r="H6" i="16" s="1"/>
  <c r="F6" i="16"/>
  <c r="G5" i="16"/>
  <c r="H5" i="16" s="1"/>
  <c r="F5" i="16"/>
  <c r="H4" i="16"/>
  <c r="G4" i="16"/>
  <c r="F4" i="16"/>
  <c r="I872" i="57" l="1"/>
  <c r="I892" i="57" s="1"/>
  <c r="G872" i="57"/>
  <c r="G892" i="57" s="1"/>
  <c r="I155" i="11" l="1"/>
  <c r="I156" i="11"/>
  <c r="I157" i="11"/>
  <c r="I158" i="11"/>
  <c r="I159" i="11"/>
  <c r="I160" i="11"/>
  <c r="I161" i="11"/>
  <c r="I162" i="11"/>
  <c r="I163" i="11"/>
  <c r="I164" i="11"/>
  <c r="I165" i="11"/>
  <c r="I166" i="11"/>
  <c r="I167" i="11"/>
  <c r="I168" i="11"/>
  <c r="I169" i="11"/>
  <c r="I170" i="11"/>
  <c r="I171" i="11"/>
  <c r="I172" i="11"/>
  <c r="I173" i="11"/>
  <c r="I174" i="11"/>
  <c r="I175" i="11"/>
  <c r="I176" i="11"/>
  <c r="I177" i="11"/>
  <c r="I178" i="11"/>
  <c r="I179" i="11"/>
  <c r="I180" i="11"/>
  <c r="I181" i="11"/>
  <c r="I182" i="11"/>
  <c r="I183" i="11"/>
  <c r="I184" i="11"/>
  <c r="I185" i="11"/>
  <c r="I186" i="11"/>
  <c r="I187" i="11"/>
  <c r="I188" i="11"/>
  <c r="I189" i="11"/>
  <c r="I190" i="11"/>
  <c r="I191" i="11"/>
  <c r="I192" i="11"/>
  <c r="I193" i="11"/>
  <c r="I194" i="11"/>
  <c r="I195" i="11"/>
  <c r="I196" i="11"/>
  <c r="I197" i="11"/>
  <c r="I198" i="11"/>
  <c r="I199" i="11"/>
  <c r="I200" i="11"/>
  <c r="I201" i="11"/>
  <c r="I202" i="11"/>
  <c r="I203" i="11"/>
  <c r="I204" i="11"/>
  <c r="I205" i="11"/>
  <c r="I206" i="11"/>
  <c r="I207" i="11"/>
  <c r="I208" i="11"/>
  <c r="I209" i="11"/>
  <c r="I210" i="11"/>
  <c r="I211" i="11"/>
  <c r="E211" i="12"/>
  <c r="E155" i="12"/>
  <c r="E156" i="12"/>
  <c r="E157" i="12"/>
  <c r="E158" i="12"/>
  <c r="E159" i="12"/>
  <c r="E160" i="12"/>
  <c r="E161" i="12"/>
  <c r="E162" i="12"/>
  <c r="E163" i="12"/>
  <c r="E164" i="12"/>
  <c r="E165" i="12"/>
  <c r="E166" i="12"/>
  <c r="E167" i="12"/>
  <c r="E168" i="12"/>
  <c r="E169" i="12"/>
  <c r="E170" i="12"/>
  <c r="E171" i="12"/>
  <c r="E172" i="12"/>
  <c r="E173" i="12"/>
  <c r="E174" i="12"/>
  <c r="E175" i="12"/>
  <c r="E176" i="12"/>
  <c r="E177" i="12"/>
  <c r="E178" i="12"/>
  <c r="E179" i="12"/>
  <c r="E180" i="12"/>
  <c r="E181" i="12"/>
  <c r="E182" i="12"/>
  <c r="E183" i="12"/>
  <c r="E184" i="12"/>
  <c r="E185" i="12"/>
  <c r="E186" i="12"/>
  <c r="E187" i="12"/>
  <c r="E188" i="12"/>
  <c r="E189" i="12"/>
  <c r="E190" i="12"/>
  <c r="E191" i="12"/>
  <c r="E192" i="12"/>
  <c r="E193" i="12"/>
  <c r="E194" i="12"/>
  <c r="E195" i="12"/>
  <c r="E196" i="12"/>
  <c r="E197" i="12"/>
  <c r="E198" i="12"/>
  <c r="E199" i="12"/>
  <c r="E200" i="12"/>
  <c r="E201" i="12"/>
  <c r="E202" i="12"/>
  <c r="E203" i="12"/>
  <c r="E204" i="12"/>
  <c r="E205" i="12"/>
  <c r="E206" i="12"/>
  <c r="E207" i="12"/>
  <c r="E208" i="12"/>
  <c r="E209" i="12"/>
  <c r="E210" i="12"/>
  <c r="E77" i="12" l="1"/>
  <c r="E73" i="12"/>
  <c r="E75" i="12"/>
  <c r="E258" i="12"/>
  <c r="E6" i="12" l="1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8" i="12"/>
  <c r="E79" i="12"/>
  <c r="E80" i="12"/>
  <c r="E81" i="12"/>
  <c r="E82" i="12"/>
  <c r="E83" i="12"/>
  <c r="E84" i="12"/>
  <c r="E85" i="12"/>
  <c r="E86" i="12"/>
  <c r="E87" i="12"/>
  <c r="E88" i="12"/>
  <c r="E89" i="12"/>
  <c r="E90" i="12"/>
  <c r="E91" i="12"/>
  <c r="E92" i="12"/>
  <c r="E93" i="12"/>
  <c r="E94" i="12"/>
  <c r="E95" i="12"/>
  <c r="E96" i="12"/>
  <c r="E97" i="12"/>
  <c r="E98" i="12"/>
  <c r="E99" i="12"/>
  <c r="E100" i="12"/>
  <c r="E101" i="12"/>
  <c r="E102" i="12"/>
  <c r="E103" i="12"/>
  <c r="E104" i="12"/>
  <c r="E105" i="12"/>
  <c r="E106" i="12"/>
  <c r="E107" i="12"/>
  <c r="E108" i="12"/>
  <c r="E109" i="12"/>
  <c r="E110" i="12"/>
  <c r="E111" i="12"/>
  <c r="E112" i="12"/>
  <c r="E113" i="12"/>
  <c r="E114" i="12"/>
  <c r="E115" i="12"/>
  <c r="E116" i="12"/>
  <c r="E117" i="12"/>
  <c r="E118" i="12"/>
  <c r="E119" i="12"/>
  <c r="E120" i="12"/>
  <c r="E121" i="12"/>
  <c r="E122" i="12"/>
  <c r="E123" i="12"/>
  <c r="E124" i="12"/>
  <c r="E125" i="12"/>
  <c r="E126" i="12"/>
  <c r="E127" i="12"/>
  <c r="E128" i="12"/>
  <c r="E129" i="12"/>
  <c r="E130" i="12"/>
  <c r="E131" i="12"/>
  <c r="E132" i="12"/>
  <c r="E133" i="12"/>
  <c r="E134" i="12"/>
  <c r="E135" i="12"/>
  <c r="E136" i="12"/>
  <c r="E137" i="12"/>
  <c r="E138" i="12"/>
  <c r="E139" i="12"/>
  <c r="E140" i="12"/>
  <c r="E141" i="12"/>
  <c r="E142" i="12"/>
  <c r="E143" i="12"/>
  <c r="E144" i="12"/>
  <c r="E145" i="12"/>
  <c r="E146" i="12"/>
  <c r="E147" i="12"/>
  <c r="E148" i="12"/>
  <c r="E149" i="12"/>
  <c r="E150" i="12"/>
  <c r="E151" i="12"/>
  <c r="E152" i="12"/>
  <c r="E153" i="12"/>
  <c r="E154" i="12"/>
  <c r="E212" i="12"/>
  <c r="E213" i="12"/>
  <c r="E214" i="12"/>
  <c r="E215" i="12"/>
  <c r="E216" i="12"/>
  <c r="E217" i="12"/>
  <c r="E218" i="12"/>
  <c r="E219" i="12"/>
  <c r="E220" i="12"/>
  <c r="E221" i="12"/>
  <c r="E222" i="12"/>
  <c r="E223" i="12"/>
  <c r="E224" i="12"/>
  <c r="E225" i="12"/>
  <c r="E226" i="12"/>
  <c r="E227" i="12"/>
  <c r="E228" i="12"/>
  <c r="E229" i="12"/>
  <c r="E230" i="12"/>
  <c r="E231" i="12"/>
  <c r="E232" i="12"/>
  <c r="E233" i="12"/>
  <c r="E234" i="12"/>
  <c r="E235" i="12"/>
  <c r="E236" i="12"/>
  <c r="E237" i="12"/>
  <c r="E238" i="12"/>
  <c r="E239" i="12"/>
  <c r="E240" i="12"/>
  <c r="E241" i="12"/>
  <c r="E242" i="12"/>
  <c r="E243" i="12"/>
  <c r="E244" i="12"/>
  <c r="E245" i="12"/>
  <c r="E246" i="12"/>
  <c r="E247" i="12"/>
  <c r="E248" i="12"/>
  <c r="E249" i="12"/>
  <c r="E250" i="12"/>
  <c r="E251" i="12"/>
  <c r="E252" i="12"/>
  <c r="E253" i="12"/>
  <c r="E254" i="12"/>
  <c r="E255" i="12"/>
  <c r="E256" i="12"/>
  <c r="E257" i="12"/>
  <c r="E265" i="12"/>
  <c r="E266" i="12"/>
  <c r="E267" i="12"/>
  <c r="E268" i="12"/>
  <c r="E269" i="12"/>
  <c r="E270" i="12"/>
  <c r="E271" i="12"/>
  <c r="E272" i="12"/>
  <c r="E273" i="12"/>
  <c r="E274" i="12"/>
  <c r="E275" i="12"/>
  <c r="E276" i="12"/>
  <c r="E277" i="12"/>
  <c r="E278" i="12"/>
  <c r="E279" i="12"/>
  <c r="E280" i="12"/>
  <c r="E281" i="12"/>
  <c r="E282" i="12"/>
  <c r="E283" i="12"/>
  <c r="E284" i="12"/>
  <c r="E285" i="12"/>
  <c r="E286" i="12"/>
  <c r="E287" i="12"/>
  <c r="E288" i="12"/>
  <c r="E289" i="12"/>
  <c r="E290" i="12"/>
  <c r="E291" i="12"/>
  <c r="E292" i="12"/>
  <c r="E293" i="12"/>
  <c r="E294" i="12"/>
  <c r="E295" i="12"/>
  <c r="E296" i="12"/>
  <c r="E297" i="12"/>
  <c r="E298" i="12"/>
  <c r="E299" i="12"/>
  <c r="E300" i="12"/>
  <c r="E301" i="12"/>
  <c r="E302" i="12"/>
  <c r="E303" i="12"/>
  <c r="E304" i="12"/>
  <c r="E305" i="12"/>
  <c r="E306" i="12"/>
  <c r="E307" i="12"/>
  <c r="E308" i="12"/>
  <c r="E309" i="12"/>
  <c r="E310" i="12"/>
  <c r="E311" i="12"/>
  <c r="E312" i="12"/>
  <c r="E313" i="12"/>
  <c r="E314" i="12"/>
  <c r="E315" i="12"/>
  <c r="E316" i="12"/>
  <c r="E317" i="12"/>
  <c r="E318" i="12"/>
  <c r="E319" i="12"/>
  <c r="E320" i="12"/>
  <c r="E321" i="12"/>
  <c r="E322" i="12"/>
  <c r="E323" i="12"/>
  <c r="E324" i="12"/>
  <c r="E325" i="12"/>
  <c r="E326" i="12"/>
  <c r="E327" i="12"/>
  <c r="E328" i="12"/>
  <c r="E329" i="12"/>
  <c r="E330" i="12"/>
  <c r="E331" i="12"/>
  <c r="E332" i="12"/>
  <c r="E333" i="12"/>
  <c r="E334" i="12"/>
  <c r="E335" i="12"/>
  <c r="E336" i="12"/>
  <c r="E337" i="12"/>
  <c r="E338" i="12"/>
  <c r="E339" i="12"/>
  <c r="E340" i="12"/>
  <c r="E341" i="12"/>
  <c r="E342" i="12"/>
  <c r="E343" i="12"/>
  <c r="E344" i="12"/>
  <c r="E345" i="12"/>
  <c r="E346" i="12"/>
  <c r="E347" i="12"/>
  <c r="E348" i="12"/>
  <c r="E349" i="12"/>
  <c r="E350" i="12"/>
  <c r="E351" i="12"/>
  <c r="E352" i="12"/>
  <c r="E353" i="12"/>
  <c r="E354" i="12"/>
  <c r="E355" i="12"/>
  <c r="E356" i="12"/>
  <c r="E357" i="12"/>
  <c r="E358" i="12"/>
  <c r="E359" i="12"/>
  <c r="E360" i="12"/>
  <c r="E361" i="12"/>
  <c r="E362" i="12"/>
  <c r="E363" i="12"/>
  <c r="E364" i="12"/>
  <c r="E365" i="12"/>
  <c r="E366" i="12"/>
  <c r="E367" i="12"/>
  <c r="E368" i="12"/>
  <c r="E369" i="12"/>
  <c r="E370" i="12"/>
  <c r="E371" i="12"/>
  <c r="E372" i="12"/>
  <c r="E373" i="12"/>
  <c r="E374" i="12"/>
  <c r="E375" i="12"/>
  <c r="E376" i="12"/>
  <c r="E377" i="12"/>
  <c r="E378" i="12"/>
  <c r="E379" i="12"/>
  <c r="E380" i="12"/>
  <c r="E381" i="12"/>
  <c r="E382" i="12"/>
  <c r="E383" i="12"/>
  <c r="E384" i="12"/>
  <c r="E385" i="12"/>
  <c r="E386" i="12"/>
  <c r="E387" i="12"/>
  <c r="E388" i="12"/>
  <c r="E389" i="12"/>
  <c r="E390" i="12"/>
  <c r="E391" i="12"/>
  <c r="E392" i="12"/>
  <c r="E393" i="12"/>
  <c r="E394" i="12"/>
  <c r="E395" i="12"/>
  <c r="E396" i="12"/>
  <c r="E397" i="12"/>
  <c r="E398" i="12"/>
  <c r="E399" i="12"/>
  <c r="E400" i="12"/>
  <c r="E401" i="12"/>
  <c r="E402" i="12"/>
  <c r="E403" i="12"/>
  <c r="E404" i="12"/>
  <c r="E405" i="12"/>
  <c r="E406" i="12"/>
  <c r="E407" i="12"/>
  <c r="E408" i="12"/>
  <c r="E409" i="12"/>
  <c r="E410" i="12"/>
  <c r="E411" i="12"/>
  <c r="E412" i="12"/>
  <c r="E413" i="12"/>
  <c r="E414" i="12"/>
  <c r="E415" i="12"/>
  <c r="E416" i="12"/>
  <c r="E417" i="12"/>
  <c r="E418" i="12"/>
  <c r="E419" i="12"/>
  <c r="E5" i="12"/>
  <c r="I6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53" i="11"/>
  <c r="I54" i="11"/>
  <c r="I55" i="11"/>
  <c r="I56" i="11"/>
  <c r="I57" i="11"/>
  <c r="I58" i="11"/>
  <c r="I59" i="11"/>
  <c r="I60" i="11"/>
  <c r="I61" i="11"/>
  <c r="I62" i="11"/>
  <c r="I63" i="11"/>
  <c r="I64" i="11"/>
  <c r="I65" i="11"/>
  <c r="I66" i="11"/>
  <c r="I67" i="11"/>
  <c r="I68" i="11"/>
  <c r="I69" i="11"/>
  <c r="I70" i="11"/>
  <c r="I71" i="11"/>
  <c r="I73" i="11"/>
  <c r="I77" i="11"/>
  <c r="I78" i="11"/>
  <c r="I79" i="11"/>
  <c r="I80" i="11"/>
  <c r="I81" i="11"/>
  <c r="I82" i="11"/>
  <c r="I83" i="11"/>
  <c r="I84" i="11"/>
  <c r="I85" i="11"/>
  <c r="I86" i="11"/>
  <c r="I87" i="11"/>
  <c r="I88" i="11"/>
  <c r="I89" i="11"/>
  <c r="I90" i="11"/>
  <c r="I91" i="11"/>
  <c r="I92" i="11"/>
  <c r="I93" i="11"/>
  <c r="I94" i="11"/>
  <c r="I95" i="11"/>
  <c r="I96" i="11"/>
  <c r="I97" i="11"/>
  <c r="I98" i="11"/>
  <c r="I99" i="11"/>
  <c r="I100" i="11"/>
  <c r="I101" i="11"/>
  <c r="I102" i="11"/>
  <c r="I103" i="11"/>
  <c r="I104" i="11"/>
  <c r="I105" i="11"/>
  <c r="I106" i="11"/>
  <c r="I107" i="11"/>
  <c r="I108" i="11"/>
  <c r="I109" i="11"/>
  <c r="I110" i="11"/>
  <c r="I111" i="11"/>
  <c r="I112" i="11"/>
  <c r="I113" i="11"/>
  <c r="I114" i="11"/>
  <c r="I115" i="11"/>
  <c r="I116" i="11"/>
  <c r="I117" i="11"/>
  <c r="I118" i="11"/>
  <c r="I119" i="11"/>
  <c r="I120" i="11"/>
  <c r="I121" i="11"/>
  <c r="I122" i="11"/>
  <c r="I123" i="11"/>
  <c r="I124" i="11"/>
  <c r="I125" i="11"/>
  <c r="I126" i="11"/>
  <c r="I127" i="11"/>
  <c r="I128" i="11"/>
  <c r="I129" i="11"/>
  <c r="I130" i="11"/>
  <c r="I131" i="11"/>
  <c r="I132" i="11"/>
  <c r="I133" i="11"/>
  <c r="I134" i="11"/>
  <c r="I135" i="11"/>
  <c r="I136" i="11"/>
  <c r="I137" i="11"/>
  <c r="I138" i="11"/>
  <c r="I139" i="11"/>
  <c r="I140" i="11"/>
  <c r="I141" i="11"/>
  <c r="I142" i="11"/>
  <c r="I143" i="11"/>
  <c r="I144" i="11"/>
  <c r="I145" i="11"/>
  <c r="I146" i="11"/>
  <c r="I147" i="11"/>
  <c r="I148" i="11"/>
  <c r="I149" i="11"/>
  <c r="I150" i="11"/>
  <c r="I151" i="11"/>
  <c r="I152" i="11"/>
  <c r="I153" i="11"/>
  <c r="I154" i="11"/>
  <c r="I212" i="11"/>
  <c r="I213" i="11"/>
  <c r="I214" i="11"/>
  <c r="I215" i="11"/>
  <c r="I216" i="11"/>
  <c r="I217" i="11"/>
  <c r="I218" i="11"/>
  <c r="I219" i="11"/>
  <c r="I220" i="11"/>
  <c r="I221" i="11"/>
  <c r="I222" i="11"/>
  <c r="I223" i="11"/>
  <c r="I224" i="11"/>
  <c r="I225" i="11"/>
  <c r="I226" i="11"/>
  <c r="I227" i="11"/>
  <c r="I228" i="11"/>
  <c r="I229" i="11"/>
  <c r="I230" i="11"/>
  <c r="I231" i="11"/>
  <c r="I232" i="11"/>
  <c r="I233" i="11"/>
  <c r="I234" i="11"/>
  <c r="I235" i="11"/>
  <c r="I236" i="11"/>
  <c r="I237" i="11"/>
  <c r="I238" i="11"/>
  <c r="I239" i="11"/>
  <c r="I240" i="11"/>
  <c r="I241" i="11"/>
  <c r="I242" i="11"/>
  <c r="I243" i="11"/>
  <c r="I244" i="11"/>
  <c r="I245" i="11"/>
  <c r="I246" i="11"/>
  <c r="I247" i="11"/>
  <c r="I248" i="11"/>
  <c r="I249" i="11"/>
  <c r="I250" i="11"/>
  <c r="I251" i="11"/>
  <c r="I252" i="11"/>
  <c r="I253" i="11"/>
  <c r="I254" i="11"/>
  <c r="I255" i="11"/>
  <c r="I256" i="11"/>
  <c r="I257" i="11"/>
  <c r="I258" i="11"/>
  <c r="I264" i="11"/>
  <c r="I265" i="11"/>
  <c r="I266" i="11"/>
  <c r="I267" i="11"/>
  <c r="I268" i="11"/>
  <c r="I269" i="11"/>
  <c r="I270" i="11"/>
  <c r="I271" i="11"/>
  <c r="I272" i="11"/>
  <c r="I273" i="11"/>
  <c r="I274" i="11"/>
  <c r="I275" i="11"/>
  <c r="I276" i="11"/>
  <c r="I277" i="11"/>
  <c r="I278" i="11"/>
  <c r="I279" i="11"/>
  <c r="I280" i="11"/>
  <c r="I281" i="11"/>
  <c r="I282" i="11"/>
  <c r="I283" i="11"/>
  <c r="I284" i="11"/>
  <c r="I285" i="11"/>
  <c r="I286" i="11"/>
  <c r="I287" i="11"/>
  <c r="I288" i="11"/>
  <c r="I289" i="11"/>
  <c r="I290" i="11"/>
  <c r="I291" i="11"/>
  <c r="I292" i="11"/>
  <c r="I293" i="11"/>
  <c r="I294" i="11"/>
  <c r="I295" i="11"/>
  <c r="I296" i="11"/>
  <c r="I297" i="11"/>
  <c r="I298" i="11"/>
  <c r="I299" i="11"/>
  <c r="I300" i="11"/>
  <c r="I301" i="11"/>
  <c r="I302" i="11"/>
  <c r="I303" i="11"/>
  <c r="I304" i="11"/>
  <c r="I305" i="11"/>
  <c r="I306" i="11"/>
  <c r="I307" i="11"/>
  <c r="I308" i="11"/>
  <c r="I309" i="11"/>
  <c r="I310" i="11"/>
  <c r="I311" i="11"/>
  <c r="I312" i="11"/>
  <c r="I313" i="11"/>
  <c r="I314" i="11"/>
  <c r="I315" i="11"/>
  <c r="I316" i="11"/>
  <c r="I317" i="11"/>
  <c r="I318" i="11"/>
  <c r="I319" i="11"/>
  <c r="I320" i="11"/>
  <c r="I321" i="11"/>
  <c r="I322" i="11"/>
  <c r="I323" i="11"/>
  <c r="I324" i="11"/>
  <c r="I325" i="11"/>
  <c r="I326" i="11"/>
  <c r="I327" i="11"/>
  <c r="I328" i="11"/>
  <c r="I329" i="11"/>
  <c r="I330" i="11"/>
  <c r="I331" i="11"/>
  <c r="I332" i="11"/>
  <c r="I333" i="11"/>
  <c r="I334" i="11"/>
  <c r="I335" i="11"/>
  <c r="I336" i="11"/>
  <c r="I337" i="11"/>
  <c r="I338" i="11"/>
  <c r="I339" i="11"/>
  <c r="I340" i="11"/>
  <c r="I341" i="11"/>
  <c r="I342" i="11"/>
  <c r="I343" i="11"/>
  <c r="I344" i="11"/>
  <c r="I345" i="11"/>
  <c r="I346" i="11"/>
  <c r="I347" i="11"/>
  <c r="I348" i="11"/>
  <c r="I349" i="11"/>
  <c r="I350" i="11"/>
  <c r="I351" i="11"/>
  <c r="I352" i="11"/>
  <c r="I353" i="11"/>
  <c r="I354" i="11"/>
  <c r="I355" i="11"/>
  <c r="I356" i="11"/>
  <c r="I357" i="11"/>
  <c r="I358" i="11"/>
  <c r="I359" i="11"/>
  <c r="I360" i="11"/>
  <c r="I361" i="11"/>
  <c r="I362" i="11"/>
  <c r="I363" i="11"/>
  <c r="I364" i="11"/>
  <c r="I365" i="11"/>
  <c r="I366" i="11"/>
  <c r="I367" i="11"/>
  <c r="I368" i="11"/>
  <c r="I369" i="11"/>
  <c r="I370" i="11"/>
  <c r="I371" i="11"/>
  <c r="I372" i="11"/>
  <c r="I373" i="11"/>
  <c r="I374" i="11"/>
  <c r="I375" i="11"/>
  <c r="I376" i="11"/>
  <c r="I377" i="11"/>
  <c r="I378" i="11"/>
  <c r="I379" i="11"/>
  <c r="I380" i="11"/>
  <c r="I381" i="11"/>
  <c r="I382" i="11"/>
  <c r="I383" i="11"/>
  <c r="I384" i="11"/>
  <c r="I385" i="11"/>
  <c r="I386" i="11"/>
  <c r="I387" i="11"/>
  <c r="I388" i="11"/>
  <c r="I389" i="11"/>
  <c r="I390" i="11"/>
  <c r="I391" i="11"/>
  <c r="I392" i="11"/>
  <c r="I393" i="11"/>
  <c r="I394" i="11"/>
  <c r="I395" i="11"/>
  <c r="I396" i="11"/>
  <c r="I397" i="11"/>
  <c r="I398" i="11"/>
  <c r="I399" i="11"/>
  <c r="I400" i="11"/>
  <c r="I401" i="11"/>
  <c r="I402" i="11"/>
  <c r="I403" i="11"/>
  <c r="I404" i="11"/>
  <c r="I405" i="11"/>
  <c r="I406" i="11"/>
  <c r="I407" i="11"/>
  <c r="I408" i="11"/>
  <c r="I409" i="11"/>
  <c r="I410" i="11"/>
  <c r="I411" i="11"/>
  <c r="I412" i="11"/>
  <c r="I413" i="11"/>
  <c r="I414" i="11"/>
  <c r="I415" i="11"/>
  <c r="I416" i="11"/>
  <c r="I417" i="11"/>
  <c r="I418" i="11"/>
  <c r="I419" i="11"/>
  <c r="I5" i="11"/>
  <c r="F5" i="11"/>
  <c r="C403" i="54" l="1"/>
  <c r="C402" i="54"/>
  <c r="F188" i="42"/>
  <c r="F187" i="42"/>
  <c r="F186" i="42"/>
  <c r="F185" i="42"/>
  <c r="F184" i="42"/>
  <c r="F183" i="42"/>
  <c r="F182" i="42"/>
  <c r="F181" i="42"/>
  <c r="C13" i="55"/>
  <c r="C12" i="55"/>
  <c r="C8" i="55"/>
  <c r="C7" i="55"/>
  <c r="E239" i="11" l="1"/>
  <c r="E240" i="11"/>
  <c r="E241" i="11"/>
  <c r="E242" i="11"/>
  <c r="E247" i="11"/>
  <c r="E244" i="11"/>
  <c r="E245" i="11"/>
  <c r="E246" i="11"/>
  <c r="E248" i="11"/>
  <c r="E243" i="11"/>
  <c r="E407" i="11"/>
  <c r="E408" i="11"/>
  <c r="E400" i="11"/>
  <c r="F202" i="42" l="1"/>
  <c r="F201" i="42"/>
  <c r="F200" i="42"/>
  <c r="F199" i="42"/>
  <c r="F198" i="42"/>
  <c r="F197" i="42"/>
  <c r="F196" i="42"/>
  <c r="F195" i="42"/>
  <c r="F194" i="42"/>
  <c r="F193" i="42"/>
  <c r="F192" i="42"/>
  <c r="F191" i="42"/>
  <c r="F190" i="42"/>
  <c r="F189" i="42"/>
  <c r="F180" i="42"/>
  <c r="F179" i="42"/>
  <c r="F178" i="42"/>
  <c r="F177" i="42"/>
  <c r="F176" i="42"/>
  <c r="F175" i="42"/>
  <c r="F174" i="42"/>
  <c r="F173" i="42"/>
  <c r="F172" i="42"/>
  <c r="F171" i="42"/>
  <c r="F170" i="42"/>
  <c r="F169" i="42"/>
  <c r="F168" i="42"/>
  <c r="F167" i="42"/>
  <c r="F166" i="42"/>
  <c r="F165" i="42"/>
  <c r="F164" i="42"/>
  <c r="F163" i="42"/>
  <c r="F162" i="42"/>
  <c r="F161" i="42"/>
  <c r="F160" i="42"/>
  <c r="F159" i="42"/>
  <c r="F158" i="42"/>
  <c r="F157" i="42"/>
  <c r="F156" i="42"/>
  <c r="F155" i="42"/>
  <c r="F154" i="42"/>
  <c r="F153" i="42"/>
  <c r="F152" i="42"/>
  <c r="F151" i="42"/>
  <c r="F150" i="42"/>
  <c r="F149" i="42"/>
  <c r="F148" i="42"/>
  <c r="F147" i="42"/>
  <c r="F146" i="42"/>
  <c r="F145" i="42"/>
  <c r="F144" i="42"/>
  <c r="F143" i="42"/>
  <c r="F142" i="42"/>
  <c r="F141" i="42"/>
  <c r="F140" i="42"/>
  <c r="F139" i="42"/>
  <c r="F138" i="42"/>
  <c r="F137" i="42"/>
  <c r="F136" i="42"/>
  <c r="F135" i="42"/>
  <c r="F134" i="42"/>
  <c r="F133" i="42"/>
  <c r="F132" i="42"/>
  <c r="F131" i="42"/>
  <c r="F130" i="42"/>
  <c r="F129" i="42"/>
  <c r="F128" i="42"/>
  <c r="F127" i="42"/>
  <c r="F126" i="42"/>
  <c r="F125" i="42"/>
  <c r="F124" i="42"/>
  <c r="F123" i="42"/>
  <c r="F122" i="42"/>
  <c r="F121" i="42"/>
  <c r="F120" i="42"/>
  <c r="F119" i="42"/>
  <c r="F118" i="42"/>
  <c r="F65" i="42"/>
  <c r="F64" i="42"/>
  <c r="F63" i="42"/>
  <c r="F62" i="42"/>
  <c r="F61" i="42"/>
  <c r="F60" i="42"/>
  <c r="F59" i="42"/>
  <c r="F58" i="42"/>
  <c r="F57" i="42"/>
  <c r="F56" i="42"/>
  <c r="F55" i="42"/>
  <c r="F54" i="42"/>
  <c r="F53" i="42"/>
  <c r="F52" i="42"/>
  <c r="F51" i="42"/>
  <c r="F50" i="42"/>
  <c r="F49" i="42"/>
  <c r="F48" i="42"/>
  <c r="F47" i="42"/>
  <c r="F46" i="42"/>
  <c r="F45" i="42"/>
  <c r="F44" i="42"/>
  <c r="F43" i="42"/>
  <c r="F42" i="42"/>
  <c r="F41" i="42"/>
  <c r="F40" i="42"/>
  <c r="F39" i="42"/>
  <c r="F38" i="42"/>
  <c r="F37" i="42"/>
  <c r="F36" i="42"/>
  <c r="F35" i="42"/>
  <c r="F34" i="42"/>
  <c r="F33" i="42"/>
  <c r="F32" i="42"/>
  <c r="F31" i="42"/>
  <c r="F30" i="42"/>
  <c r="F29" i="42"/>
  <c r="F28" i="42"/>
  <c r="F27" i="42"/>
  <c r="F26" i="42"/>
  <c r="F25" i="42"/>
  <c r="F24" i="42"/>
  <c r="F23" i="42"/>
  <c r="F22" i="42"/>
  <c r="F21" i="42"/>
  <c r="F20" i="42"/>
  <c r="F19" i="42"/>
  <c r="F18" i="42"/>
  <c r="F17" i="42"/>
  <c r="F16" i="42"/>
  <c r="F15" i="42"/>
  <c r="F14" i="42"/>
  <c r="F13" i="42"/>
  <c r="F12" i="42"/>
  <c r="F11" i="42"/>
  <c r="F10" i="42"/>
  <c r="F9" i="42"/>
  <c r="F8" i="42"/>
  <c r="F7" i="42"/>
  <c r="F6" i="42"/>
  <c r="F5" i="42"/>
  <c r="F4" i="42"/>
  <c r="E6" i="14" l="1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5" i="14"/>
  <c r="C6" i="53" l="1"/>
  <c r="C5" i="53"/>
  <c r="C4" i="53"/>
  <c r="E4" i="11" l="1"/>
  <c r="E127" i="11" l="1"/>
  <c r="E416" i="11"/>
  <c r="E417" i="11"/>
  <c r="E418" i="11"/>
  <c r="E419" i="11"/>
  <c r="E36" i="11" l="1"/>
  <c r="E35" i="11"/>
  <c r="E5" i="11" l="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117" i="11"/>
  <c r="E118" i="11"/>
  <c r="E119" i="11"/>
  <c r="E120" i="11"/>
  <c r="E121" i="11"/>
  <c r="E122" i="11"/>
  <c r="E123" i="11"/>
  <c r="E124" i="11"/>
  <c r="E125" i="11"/>
  <c r="E126" i="11"/>
  <c r="E128" i="11"/>
  <c r="E129" i="11"/>
  <c r="E130" i="11"/>
  <c r="E131" i="11"/>
  <c r="E132" i="11"/>
  <c r="E133" i="11"/>
  <c r="E134" i="11"/>
  <c r="E135" i="11"/>
  <c r="E136" i="11"/>
  <c r="E137" i="11"/>
  <c r="E138" i="11"/>
  <c r="E139" i="11"/>
  <c r="E140" i="11"/>
  <c r="E141" i="11"/>
  <c r="E142" i="11"/>
  <c r="E143" i="11"/>
  <c r="E144" i="11"/>
  <c r="E145" i="11"/>
  <c r="E146" i="11"/>
  <c r="E147" i="11"/>
  <c r="E148" i="11"/>
  <c r="E149" i="11"/>
  <c r="E150" i="11"/>
  <c r="E151" i="11"/>
  <c r="E152" i="11"/>
  <c r="E153" i="11"/>
  <c r="E154" i="11"/>
  <c r="E211" i="11"/>
  <c r="E212" i="11"/>
  <c r="E213" i="11"/>
  <c r="E214" i="11"/>
  <c r="E215" i="11"/>
  <c r="E216" i="11"/>
  <c r="E217" i="11"/>
  <c r="E218" i="11"/>
  <c r="E219" i="11"/>
  <c r="E220" i="11"/>
  <c r="E221" i="11"/>
  <c r="E222" i="11"/>
  <c r="E223" i="11"/>
  <c r="E224" i="11"/>
  <c r="E225" i="11"/>
  <c r="E226" i="11"/>
  <c r="E227" i="11"/>
  <c r="E228" i="11"/>
  <c r="E229" i="11"/>
  <c r="E230" i="11"/>
  <c r="E231" i="11"/>
  <c r="E232" i="11"/>
  <c r="E233" i="11"/>
  <c r="E234" i="11"/>
  <c r="E235" i="11"/>
  <c r="E236" i="11"/>
  <c r="E237" i="11"/>
  <c r="E238" i="11"/>
  <c r="E249" i="11"/>
  <c r="E250" i="11"/>
  <c r="E251" i="11"/>
  <c r="E252" i="11"/>
  <c r="E253" i="11"/>
  <c r="E254" i="11"/>
  <c r="E255" i="11"/>
  <c r="E256" i="11"/>
  <c r="E257" i="11"/>
  <c r="E264" i="11"/>
  <c r="E265" i="11"/>
  <c r="E266" i="11"/>
  <c r="E267" i="11"/>
  <c r="E268" i="11"/>
  <c r="E269" i="11"/>
  <c r="E270" i="11"/>
  <c r="E271" i="11"/>
  <c r="E272" i="11"/>
  <c r="E273" i="11"/>
  <c r="E274" i="11"/>
  <c r="E275" i="11"/>
  <c r="E276" i="11"/>
  <c r="E277" i="11"/>
  <c r="E278" i="11"/>
  <c r="E279" i="11"/>
  <c r="E280" i="11"/>
  <c r="E281" i="11"/>
  <c r="E282" i="11"/>
  <c r="E283" i="11"/>
  <c r="E284" i="11"/>
  <c r="E285" i="11"/>
  <c r="E286" i="11"/>
  <c r="E287" i="11"/>
  <c r="E288" i="11"/>
  <c r="E289" i="11"/>
  <c r="E290" i="11"/>
  <c r="E291" i="11"/>
  <c r="E292" i="11"/>
  <c r="E293" i="11"/>
  <c r="E294" i="11"/>
  <c r="E295" i="11"/>
  <c r="E296" i="11"/>
  <c r="E297" i="11"/>
  <c r="E298" i="11"/>
  <c r="E299" i="11"/>
  <c r="E300" i="11"/>
  <c r="E301" i="11"/>
  <c r="E302" i="11"/>
  <c r="E303" i="11"/>
  <c r="E304" i="11"/>
  <c r="E305" i="11"/>
  <c r="E306" i="11"/>
  <c r="E307" i="11"/>
  <c r="E308" i="11"/>
  <c r="E309" i="11"/>
  <c r="E310" i="11"/>
  <c r="E311" i="11"/>
  <c r="E312" i="11"/>
  <c r="E313" i="11"/>
  <c r="E314" i="11"/>
  <c r="E315" i="11"/>
  <c r="E316" i="11"/>
  <c r="E317" i="11"/>
  <c r="E318" i="11"/>
  <c r="E319" i="11"/>
  <c r="E320" i="11"/>
  <c r="E321" i="11"/>
  <c r="E322" i="11"/>
  <c r="E323" i="11"/>
  <c r="E324" i="11"/>
  <c r="E325" i="11"/>
  <c r="E326" i="11"/>
  <c r="E327" i="11"/>
  <c r="E328" i="11"/>
  <c r="E329" i="11"/>
  <c r="E330" i="11"/>
  <c r="E331" i="11"/>
  <c r="E332" i="11"/>
  <c r="E333" i="11"/>
  <c r="E334" i="11"/>
  <c r="E335" i="11"/>
  <c r="E336" i="11"/>
  <c r="E337" i="11"/>
  <c r="E338" i="11"/>
  <c r="E339" i="11"/>
  <c r="E340" i="11"/>
  <c r="E341" i="11"/>
  <c r="E342" i="11"/>
  <c r="E343" i="11"/>
  <c r="E344" i="11"/>
  <c r="E345" i="11"/>
  <c r="E346" i="11"/>
  <c r="E347" i="11"/>
  <c r="E348" i="11"/>
  <c r="E349" i="11"/>
  <c r="E350" i="11"/>
  <c r="E351" i="11"/>
  <c r="E352" i="11"/>
  <c r="E353" i="11"/>
  <c r="E354" i="11"/>
  <c r="E355" i="11"/>
  <c r="E356" i="11"/>
  <c r="E357" i="11"/>
  <c r="E358" i="11"/>
  <c r="E359" i="11"/>
  <c r="E360" i="11"/>
  <c r="E361" i="11"/>
  <c r="E362" i="11"/>
  <c r="E363" i="11"/>
  <c r="E364" i="11"/>
  <c r="E365" i="11"/>
  <c r="E366" i="11"/>
  <c r="E367" i="11"/>
  <c r="E368" i="11"/>
  <c r="E369" i="11"/>
  <c r="E370" i="11"/>
  <c r="E371" i="11"/>
  <c r="E372" i="11"/>
  <c r="E373" i="11"/>
  <c r="E374" i="11"/>
  <c r="E375" i="11"/>
  <c r="E376" i="11"/>
  <c r="E377" i="11"/>
  <c r="E378" i="11"/>
  <c r="E379" i="11"/>
  <c r="E380" i="11"/>
  <c r="E381" i="11"/>
  <c r="E382" i="11"/>
  <c r="E383" i="11"/>
  <c r="E384" i="11"/>
  <c r="E385" i="11"/>
  <c r="E386" i="11"/>
  <c r="E387" i="11"/>
  <c r="E388" i="11"/>
  <c r="E389" i="11"/>
  <c r="E390" i="11"/>
  <c r="E391" i="11"/>
  <c r="E392" i="11"/>
  <c r="E393" i="11"/>
  <c r="E394" i="11"/>
  <c r="E395" i="11"/>
  <c r="E396" i="11"/>
  <c r="E397" i="11"/>
  <c r="E398" i="11"/>
  <c r="E399" i="11"/>
  <c r="E401" i="11"/>
  <c r="E402" i="11"/>
  <c r="E403" i="11"/>
  <c r="E404" i="11"/>
  <c r="E405" i="11"/>
  <c r="E406" i="11"/>
  <c r="E409" i="11"/>
  <c r="E410" i="11"/>
  <c r="E411" i="11"/>
  <c r="E412" i="11"/>
  <c r="E413" i="11"/>
  <c r="E414" i="11"/>
  <c r="E415" i="11"/>
</calcChain>
</file>

<file path=xl/sharedStrings.xml><?xml version="1.0" encoding="utf-8"?>
<sst xmlns="http://schemas.openxmlformats.org/spreadsheetml/2006/main" count="11136" uniqueCount="5459">
  <si>
    <t>Болезни предстательной железы</t>
  </si>
  <si>
    <t>Болезни лимфатических сосудов и лимфатических узлов</t>
  </si>
  <si>
    <t>560001</t>
  </si>
  <si>
    <t>560002</t>
  </si>
  <si>
    <t>560004</t>
  </si>
  <si>
    <t>560005</t>
  </si>
  <si>
    <t>560006</t>
  </si>
  <si>
    <t>560007</t>
  </si>
  <si>
    <t>560008</t>
  </si>
  <si>
    <t>560009</t>
  </si>
  <si>
    <t>560014</t>
  </si>
  <si>
    <t>560017</t>
  </si>
  <si>
    <t>560018</t>
  </si>
  <si>
    <t>560019</t>
  </si>
  <si>
    <t>560020</t>
  </si>
  <si>
    <t>560021</t>
  </si>
  <si>
    <t>560022</t>
  </si>
  <si>
    <t>560023</t>
  </si>
  <si>
    <t>560024</t>
  </si>
  <si>
    <t>560025</t>
  </si>
  <si>
    <t>560026</t>
  </si>
  <si>
    <t>560027</t>
  </si>
  <si>
    <t>560032</t>
  </si>
  <si>
    <t>560033</t>
  </si>
  <si>
    <t>560034</t>
  </si>
  <si>
    <t>560035</t>
  </si>
  <si>
    <t>560036</t>
  </si>
  <si>
    <t>560037</t>
  </si>
  <si>
    <t>560038</t>
  </si>
  <si>
    <t>сумма счета не соответствует итоговой сумме представленной медицинской помощи по реестру счетов</t>
  </si>
  <si>
    <t>5.1.3.</t>
  </si>
  <si>
    <t>5.1.4.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</si>
  <si>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</si>
  <si>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</si>
  <si>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Нарушения, связанные с определением принадлежности застрахованного лица к страховой медицинской организации, в том числе:</t>
  </si>
  <si>
    <t>5.2.1.</t>
  </si>
  <si>
    <t>включение в реестр счетов случаев оказания медицинской помощи лицу, застрахованному другой страховой медицинской организацией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</si>
  <si>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</si>
  <si>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обязательного медицинского страхования, адресе и т.д.)</t>
  </si>
  <si>
    <t>5.2.3.</t>
  </si>
  <si>
    <t>включение в реестр счетов случаев оказания медицинской помощи застрахованному лицу, получившему   полис   обязательного медицинского страхования на территории другого субъекта Российской Федерации</t>
  </si>
  <si>
    <t>5.2.4.</t>
  </si>
  <si>
    <t>5.2.5.</t>
  </si>
  <si>
    <t>5.3.          </t>
  </si>
  <si>
    <t>2.1.</t>
  </si>
  <si>
    <t>Отсутствие официального сайта медицинской организации в сети Интернет</t>
  </si>
  <si>
    <t xml:space="preserve">  2.2.</t>
  </si>
  <si>
    <t>Отсутствие на официальном сайте медицинской организации в сети Интернет следующей информации, в том числе:</t>
  </si>
  <si>
    <t>2.2.1.</t>
  </si>
  <si>
    <t>о режиме работы медицинской организации</t>
  </si>
  <si>
    <t>2.2.2.</t>
  </si>
  <si>
    <t>об условиях оказания медицинской помощи, установленных территориальной программой государственных гарантий оказания гражданам Российской Федерации бесплатной медицинской помощи, в том числе сроков ожидания медицинской помощи</t>
  </si>
  <si>
    <t>2.2.3.</t>
  </si>
  <si>
    <t>о видах оказываемой медицинской помощи</t>
  </si>
  <si>
    <t>2.2.4.</t>
  </si>
  <si>
    <t xml:space="preserve"> рублей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</si>
  <si>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</si>
  <si>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</si>
  <si>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</si>
  <si>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Доброкачественные новообразования, новообразования in situ уха, горла, носа, полости рта</t>
  </si>
  <si>
    <t>Травмы глаза</t>
  </si>
  <si>
    <t>Нарушения всасывания, дети</t>
  </si>
  <si>
    <t>Другие болезни органов пищеварения, дети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</si>
  <si>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</si>
  <si>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</si>
  <si>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</si>
  <si>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</si>
  <si>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</si>
  <si>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</si>
  <si>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</si>
  <si>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</si>
  <si>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</si>
  <si>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Сахарный диабет, дети</t>
  </si>
  <si>
    <t>Расстройства периферической нервной системы</t>
  </si>
  <si>
    <t>Другие цереброваскулярные болезни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</si>
  <si>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</si>
  <si>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</si>
  <si>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</si>
  <si>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Малая масса тела при рождении, недоношенность</t>
  </si>
  <si>
    <t>Геморрагические и гемолитические нарушения у новорожденных</t>
  </si>
  <si>
    <t>Гломерулярные болезни</t>
  </si>
  <si>
    <t>Средний отит, мастоидит, нарушения вестибулярной функции</t>
  </si>
  <si>
    <t>Другие болезни уха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</si>
  <si>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</si>
  <si>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</si>
  <si>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4.6.1.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</si>
  <si>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</si>
  <si>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</si>
  <si>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</si>
  <si>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</si>
  <si>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</si>
  <si>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</si>
  <si>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</si>
  <si>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Операции при злокачественных новообразованиях кожи (уровень 1)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</si>
  <si>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</t>
  </si>
  <si>
    <t>5.7.4.</t>
  </si>
  <si>
    <t>4.4.</t>
  </si>
  <si>
    <t>4.5.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</si>
  <si>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50% скидкой со свободных цен</t>
  </si>
  <si>
    <t>2.3.</t>
  </si>
  <si>
    <t>Отсутствие информационных стендов в медицинских организациях</t>
  </si>
  <si>
    <t xml:space="preserve">  2.4.</t>
  </si>
  <si>
    <t>2.4.1.</t>
  </si>
  <si>
    <t>2.4.2.</t>
  </si>
  <si>
    <t>2.4.3.</t>
  </si>
  <si>
    <t>о видах оказываемой медицинской помощи в данной медицинской организации</t>
  </si>
  <si>
    <t>2.4.4.</t>
  </si>
  <si>
    <t>2.4.5.</t>
  </si>
  <si>
    <t>2.4.6.</t>
  </si>
  <si>
    <t>3.4.</t>
  </si>
  <si>
    <t>"Педиатрия"</t>
  </si>
  <si>
    <t>"Торакальная хирургия"</t>
  </si>
  <si>
    <t>"Травматология и ортопедия"</t>
  </si>
  <si>
    <t>"Абдоминальная хирургия"</t>
  </si>
  <si>
    <t>"Челюстно-лицевая хирургия"</t>
  </si>
  <si>
    <t>Акушерство-гинекология</t>
  </si>
  <si>
    <t>Отоларингология</t>
  </si>
  <si>
    <t>Офтальмология</t>
  </si>
  <si>
    <t>Дерматология</t>
  </si>
  <si>
    <t xml:space="preserve">Наименование </t>
  </si>
  <si>
    <t>Наименование</t>
  </si>
  <si>
    <t xml:space="preserve">Врачебная специальность </t>
  </si>
  <si>
    <t>Стоматология</t>
  </si>
  <si>
    <t>3.1.</t>
  </si>
  <si>
    <t>3.2.</t>
  </si>
  <si>
    <t>3.2.1.</t>
  </si>
  <si>
    <t>3.2.2.</t>
  </si>
  <si>
    <t>3.2.3.</t>
  </si>
  <si>
    <t>3.2.4.</t>
  </si>
  <si>
    <t>3.2.5.</t>
  </si>
  <si>
    <t>3.3.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</si>
  <si>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</t>
  </si>
  <si>
    <t>5.5.</t>
  </si>
  <si>
    <t>Нарушения, связанные с включением в реестр счетов нелицензированных видов медицинской деятельности, в том числе:</t>
  </si>
  <si>
    <t>5.5.1.</t>
  </si>
  <si>
    <t>включение в реестр счетов случаев оказания медицинской помощи по видам медицинской деятельности, отсутствующим в действующей лицензии медицинской организации</t>
  </si>
  <si>
    <t>5.5.2.</t>
  </si>
  <si>
    <t>5.5.3.</t>
  </si>
  <si>
    <t>представление на оплату реестров счетов, в случае нарушения лицензионных условий и требований при оказании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</t>
  </si>
  <si>
    <t>5.6.</t>
  </si>
  <si>
    <t>4.4</t>
  </si>
  <si>
    <t>4.2.</t>
  </si>
  <si>
    <t>4.3.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</si>
  <si>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</si>
  <si>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</si>
  <si>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</si>
  <si>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</si>
  <si>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№ группы ВМП</t>
  </si>
  <si>
    <t>Федеральный норматив финансовых затрат  по ПГГ</t>
  </si>
  <si>
    <t>Врожденные аномалии сердечно-сосудистой системы, дети</t>
  </si>
  <si>
    <t xml:space="preserve">Раздел 4. Дефекты оформления первичной медицинской документации в медицинской организации </t>
  </si>
  <si>
    <t>3.3</t>
  </si>
  <si>
    <t>3.6.</t>
  </si>
  <si>
    <t>№ п/п</t>
  </si>
  <si>
    <t>Санкции</t>
  </si>
  <si>
    <t xml:space="preserve">Размер штрафа     </t>
  </si>
  <si>
    <t>Раздел 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</si>
  <si>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</si>
  <si>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</si>
  <si>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</si>
  <si>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1.1.2.</t>
  </si>
  <si>
    <t>Уровень  структурного подразделениямедицинской организации</t>
  </si>
  <si>
    <t>уровень 3 подуровень 1</t>
  </si>
  <si>
    <t>уровень 3 подуровень 2</t>
  </si>
  <si>
    <t>рублей</t>
  </si>
  <si>
    <t>некорректное заполнение полей реестра счетов</t>
  </si>
  <si>
    <t>5.1.5.</t>
  </si>
  <si>
    <t>заявленная сумма по позиции реестра счетов не корректна (содержит арифметическую ошибку)</t>
  </si>
  <si>
    <t>5.1.6.</t>
  </si>
  <si>
    <t>дата оказания медицинской помощи в реестре счетов   не   соответствует   отчетному периоду/периоду оплаты</t>
  </si>
  <si>
    <t>5.2.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</si>
  <si>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</si>
  <si>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</si>
  <si>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</si>
  <si>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</si>
  <si>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</si>
  <si>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</si>
  <si>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</si>
  <si>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</si>
  <si>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</si>
  <si>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</si>
  <si>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</si>
  <si>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</si>
  <si>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</si>
  <si>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</si>
  <si>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</si>
  <si>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</si>
  <si>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</si>
  <si>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</si>
  <si>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</si>
  <si>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</si>
  <si>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</si>
  <si>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</si>
  <si>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</si>
  <si>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</si>
  <si>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</si>
  <si>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</si>
  <si>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</si>
  <si>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</si>
  <si>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</si>
  <si>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</si>
  <si>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</si>
  <si>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Операции на органах полости рта (уровень 1)</t>
  </si>
  <si>
    <t>№ КСГ</t>
  </si>
  <si>
    <t>Наименование КСГ</t>
  </si>
  <si>
    <t>Среднетяжелые дерматозы</t>
  </si>
  <si>
    <t>Легкие дерматозы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</si>
  <si>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</si>
  <si>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</si>
  <si>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</si>
  <si>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</si>
  <si>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</si>
  <si>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</si>
  <si>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</si>
  <si>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</si>
  <si>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</si>
  <si>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10.1</t>
  </si>
  <si>
    <t>10.2</t>
  </si>
  <si>
    <t>10.3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</si>
  <si>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</si>
  <si>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Болезни глаза</t>
  </si>
  <si>
    <t>Другие болезни органов дыхания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</si>
  <si>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</t>
  </si>
  <si>
    <t>5.4.2.</t>
  </si>
  <si>
    <t>стационарно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</si>
  <si>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</si>
  <si>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</si>
  <si>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</si>
  <si>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Заболевания гипофиза, взрослые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</si>
  <si>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</si>
  <si>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</si>
  <si>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</si>
  <si>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</si>
  <si>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</si>
  <si>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560041</t>
  </si>
  <si>
    <t>560042</t>
  </si>
  <si>
    <t>560043</t>
  </si>
  <si>
    <t>560045</t>
  </si>
  <si>
    <t>560047</t>
  </si>
  <si>
    <t>560048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</si>
  <si>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</si>
  <si>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</si>
  <si>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</si>
  <si>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</si>
  <si>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</si>
  <si>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</si>
  <si>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</si>
  <si>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</si>
  <si>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</si>
  <si>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</si>
  <si>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</si>
  <si>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</si>
  <si>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</si>
  <si>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</si>
  <si>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</si>
  <si>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</si>
  <si>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</si>
  <si>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</si>
  <si>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</si>
  <si>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</si>
  <si>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</si>
  <si>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</si>
  <si>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</si>
  <si>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</si>
  <si>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</si>
  <si>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</si>
  <si>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</si>
  <si>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</si>
  <si>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</si>
  <si>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5.7.6.</t>
  </si>
  <si>
    <t>В</t>
  </si>
  <si>
    <t>Д</t>
  </si>
  <si>
    <t>Кардиоревматология</t>
  </si>
  <si>
    <t>Педиатрия</t>
  </si>
  <si>
    <t>Терапия (общая)</t>
  </si>
  <si>
    <t>Эндокринология</t>
  </si>
  <si>
    <t>Аллергология</t>
  </si>
  <si>
    <t>Неврология</t>
  </si>
  <si>
    <t>Инфекционные</t>
  </si>
  <si>
    <t>Хирургия (общая)</t>
  </si>
  <si>
    <t>Урология</t>
  </si>
  <si>
    <t>Беременность без патологии, дородовая госпитализация в отделение сестринского ухода</t>
  </si>
  <si>
    <t>Осложнения, связанные с беременностью</t>
  </si>
  <si>
    <t>Кесарево сечение</t>
  </si>
  <si>
    <t>Осложнения послеродового периода</t>
  </si>
  <si>
    <t>9.1</t>
  </si>
  <si>
    <t>9.2</t>
  </si>
  <si>
    <t>5.7.5.</t>
  </si>
  <si>
    <t>Болезни полости рта, слюнных желез и челюстей, врожденные аномалии лица и шеи, дети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</si>
  <si>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</si>
  <si>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</si>
  <si>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</si>
  <si>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</si>
  <si>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</si>
  <si>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</si>
  <si>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Дегенеративные болезни нервной системы</t>
  </si>
  <si>
    <t>Демиелинизирующие болезни нервной системы</t>
  </si>
  <si>
    <t>Болезни полости рта, слюнных желез и челюстей, врожденные аномалии лица и шеи, взрослые</t>
  </si>
  <si>
    <t>Другие нарушения обмена веществ</t>
  </si>
  <si>
    <t>Редкие и тяжелые дерматозы</t>
  </si>
  <si>
    <t>Медицинская реабилитация детей с поражениями центральной нервной системы</t>
  </si>
  <si>
    <t>Гастроэнтерология</t>
  </si>
  <si>
    <t>Гематология</t>
  </si>
  <si>
    <t>Гериатрия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</si>
  <si>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</si>
  <si>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</si>
  <si>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</si>
  <si>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</si>
  <si>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</si>
  <si>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</si>
  <si>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</si>
  <si>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</si>
  <si>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</si>
  <si>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Нейрохирургия</t>
  </si>
  <si>
    <t>Неонатология</t>
  </si>
  <si>
    <t>Нефрология</t>
  </si>
  <si>
    <t>Общая врачебная практика (семейная медицина)</t>
  </si>
  <si>
    <t>Ортодонтия</t>
  </si>
  <si>
    <t>Пульмонология</t>
  </si>
  <si>
    <t>Ревматология</t>
  </si>
  <si>
    <t>Сердечно-сосудистая хирургия</t>
  </si>
  <si>
    <t>3.12.</t>
  </si>
  <si>
    <t>Лучевая терапия (уровень 3)</t>
  </si>
  <si>
    <t>Наименование профиля ВМП</t>
  </si>
  <si>
    <t>"Сердечно-сосудистая хирургия"</t>
  </si>
  <si>
    <t>"Урология"</t>
  </si>
  <si>
    <t>"Гематология"</t>
  </si>
  <si>
    <t>"Онкология"</t>
  </si>
  <si>
    <t>"Оториноларингология"</t>
  </si>
  <si>
    <t>"Офтальмология"</t>
  </si>
  <si>
    <t>Воспалительные заболевания ЦНС, взрослые</t>
  </si>
  <si>
    <t>Воспалительные заболевания ЦНС, дети</t>
  </si>
  <si>
    <t xml:space="preserve">"Неонатология" </t>
  </si>
  <si>
    <t>Нарушения свертываемости крови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</si>
  <si>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</si>
  <si>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</si>
  <si>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</si>
  <si>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Почечная недостаточность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</si>
  <si>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</si>
  <si>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</si>
  <si>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</si>
  <si>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</si>
  <si>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</si>
  <si>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Злокачественное новообразование без специального противоопухолевого лечения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</si>
  <si>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</si>
  <si>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</si>
  <si>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</si>
  <si>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</si>
  <si>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Лучевая терапия (уровень 2)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</si>
  <si>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</si>
  <si>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</si>
  <si>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Язва желудка и двенадцатиперстной кишки</t>
  </si>
  <si>
    <t>1.1.3.</t>
  </si>
  <si>
    <t>1.2.</t>
  </si>
  <si>
    <t>Необоснованный отказ застрахованным лицам в оказании медицинской помощи в соответствии с территориальной программой обязательного медицинского страхования, в том числе:</t>
  </si>
  <si>
    <t>1.2.1.</t>
  </si>
  <si>
    <t>1.2.2.</t>
  </si>
  <si>
    <t>А18.05.011.002</t>
  </si>
  <si>
    <t>А18.05.011.001</t>
  </si>
  <si>
    <t>А18.30.001.001</t>
  </si>
  <si>
    <t>3.5.</t>
  </si>
  <si>
    <t>3.7.</t>
  </si>
  <si>
    <t>Системные поражения соединительной ткани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</si>
  <si>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</si>
  <si>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</si>
  <si>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</si>
  <si>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Гнойные состояния нижних дыхательных путей</t>
  </si>
  <si>
    <t>Приобретенные и врожденные костно-мышечные деформации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</si>
  <si>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</si>
  <si>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</si>
  <si>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</si>
  <si>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</si>
  <si>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Тубулоинтерстициальные болезни почек, другие болезни мочевой системы</t>
  </si>
  <si>
    <t>Оказывают амбулаторную помощь</t>
  </si>
  <si>
    <t>оплата по подушевому принципу</t>
  </si>
  <si>
    <t>оплата за единицу объема в рамках подушевого за неприкрепленных</t>
  </si>
  <si>
    <t>оплата за единицу объема в рамках ОПМП, установленных Комиссией по ТП ОМС</t>
  </si>
  <si>
    <t>Оказывают высокотехнологичную помощь с оплатой по нормативу затрат</t>
  </si>
  <si>
    <t>1.3.</t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</si>
  <si>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</si>
  <si>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</si>
  <si>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t>1.3.2.</t>
  </si>
  <si>
    <t>4.1</t>
  </si>
  <si>
    <t>Онкология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</si>
  <si>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</si>
  <si>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</si>
  <si>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</si>
  <si>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Заболевания гипофиза, дети</t>
  </si>
  <si>
    <t>Вирусный гепатит острый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</si>
  <si>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</si>
  <si>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</si>
  <si>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Клещевой энцефалит</t>
  </si>
  <si>
    <t>Ревматические болезни сердца (уровень 2)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</si>
  <si>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</si>
  <si>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</si>
  <si>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</si>
  <si>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</si>
  <si>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</si>
  <si>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</si>
  <si>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</si>
  <si>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</si>
  <si>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</si>
  <si>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Условия оказания</t>
  </si>
  <si>
    <t>ГБУЗ "ГБ" г. Гая</t>
  </si>
  <si>
    <t>ГБУЗ "ГБ" г. Кувандыка</t>
  </si>
  <si>
    <t>3.8.</t>
  </si>
  <si>
    <t>3.10.</t>
  </si>
  <si>
    <t>Коэффициент относительной затратоемкости КСГ</t>
  </si>
  <si>
    <t>Рублей</t>
  </si>
  <si>
    <t>Значение коэффициента</t>
  </si>
  <si>
    <t>позиция реестра счетов оплачена ранее (повторное выставление счета на оплату случаев оказания медицинской помощи, который был оплачен ранее)</t>
  </si>
  <si>
    <t>5.7.2.</t>
  </si>
  <si>
    <t>дублирование случаев оказания медицинской помощи в одном реестре</t>
  </si>
  <si>
    <t>5.7.3.</t>
  </si>
  <si>
    <t>Другие нарушения нервной системы (уровень 1)</t>
  </si>
  <si>
    <t>Другие нарушения нервной системы (уровень 2)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</si>
  <si>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</si>
  <si>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</si>
  <si>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</si>
  <si>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</si>
  <si>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</si>
  <si>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</si>
  <si>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</si>
  <si>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</si>
  <si>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</si>
  <si>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</si>
  <si>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</si>
  <si>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2.1</t>
  </si>
  <si>
    <t>Тарифы за законченный случай лечения (госпитализацию) при оказании высокотехнологичной медицинской помощи по нормативу финансовых затрат на единицу объема предоставления медицинской помощи по перечню видов ВМП</t>
  </si>
  <si>
    <t>Стоматология терапевтическая</t>
  </si>
  <si>
    <t>Стоматология хирургическая</t>
  </si>
  <si>
    <t>Сурдология-отоларингология</t>
  </si>
  <si>
    <t>Терапия</t>
  </si>
  <si>
    <t>Торакальная хирургия</t>
  </si>
  <si>
    <t>Травматология и ортопедия</t>
  </si>
  <si>
    <t>Хирургия</t>
  </si>
  <si>
    <t>Челюстно-лицевая хирургия</t>
  </si>
  <si>
    <t>Код специаль-ности</t>
  </si>
  <si>
    <t>Генетика</t>
  </si>
  <si>
    <t>Травматология</t>
  </si>
  <si>
    <t>Акушерство и гинекология</t>
  </si>
  <si>
    <t>Аллергология и иммунология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</si>
  <si>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</si>
  <si>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</si>
  <si>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</si>
  <si>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</si>
  <si>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</si>
  <si>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</si>
  <si>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</si>
  <si>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</si>
  <si>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</si>
  <si>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560090</t>
  </si>
  <si>
    <t>560091</t>
  </si>
  <si>
    <t>560096</t>
  </si>
  <si>
    <t>560098</t>
  </si>
  <si>
    <t>560099</t>
  </si>
  <si>
    <t>560102</t>
  </si>
  <si>
    <t>560103</t>
  </si>
  <si>
    <t>560104</t>
  </si>
  <si>
    <t>560106</t>
  </si>
  <si>
    <t>560107</t>
  </si>
  <si>
    <t>560109</t>
  </si>
  <si>
    <t>560110</t>
  </si>
  <si>
    <t>560124</t>
  </si>
  <si>
    <t>560125</t>
  </si>
  <si>
    <t>560126</t>
  </si>
  <si>
    <t>560127</t>
  </si>
  <si>
    <t>560128</t>
  </si>
  <si>
    <t>560129</t>
  </si>
  <si>
    <t>560131</t>
  </si>
  <si>
    <t>560134</t>
  </si>
  <si>
    <t>560135</t>
  </si>
  <si>
    <t>560137</t>
  </si>
  <si>
    <t>560139</t>
  </si>
  <si>
    <t>560143</t>
  </si>
  <si>
    <t>560145</t>
  </si>
  <si>
    <t>560148</t>
  </si>
  <si>
    <t>560149</t>
  </si>
  <si>
    <t>560152</t>
  </si>
  <si>
    <t>560155</t>
  </si>
  <si>
    <t>560156</t>
  </si>
  <si>
    <t>560157</t>
  </si>
  <si>
    <t>560160</t>
  </si>
  <si>
    <t>560163</t>
  </si>
  <si>
    <t>560165</t>
  </si>
  <si>
    <t>560166</t>
  </si>
  <si>
    <t>560171</t>
  </si>
  <si>
    <t>560172</t>
  </si>
  <si>
    <t>560175</t>
  </si>
  <si>
    <t>560177</t>
  </si>
  <si>
    <t>560196</t>
  </si>
  <si>
    <t>560197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</si>
  <si>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</si>
  <si>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</si>
  <si>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</si>
  <si>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"Детская хирургия в период новорожденности"</t>
  </si>
  <si>
    <t>Операции на органе зрения (уровень 6)</t>
  </si>
  <si>
    <t>Воспалительные артропатии, спондилопатии, дети</t>
  </si>
  <si>
    <t>Интерстициальные болезни легких, врожденные аномалии развития легких, бронхо-легочная дисплазия, дети</t>
  </si>
  <si>
    <t>Астма, взрослые</t>
  </si>
  <si>
    <t>Астма, дети</t>
  </si>
  <si>
    <t>Артропатии и спондилопатии</t>
  </si>
  <si>
    <t>Ревматические болезни сердца (уровень 1)</t>
  </si>
  <si>
    <t>4.5.1</t>
  </si>
  <si>
    <t>4.5.2</t>
  </si>
  <si>
    <t>"Нейрохирургия"</t>
  </si>
  <si>
    <t>"Ревматология"</t>
  </si>
  <si>
    <t>Радиология</t>
  </si>
  <si>
    <t>Стоматология общей практики</t>
  </si>
  <si>
    <t>Токсикология</t>
  </si>
  <si>
    <t xml:space="preserve">1-4              </t>
  </si>
  <si>
    <t xml:space="preserve">18-59      </t>
  </si>
  <si>
    <t>18-54</t>
  </si>
  <si>
    <t>о показателях доступности и качества медицинской помощи</t>
  </si>
  <si>
    <t>2.2.5.</t>
  </si>
  <si>
    <t>2.2.6.</t>
  </si>
  <si>
    <t xml:space="preserve">0-1 (первый год жизни)            </t>
  </si>
  <si>
    <t>Врачебная бригада</t>
  </si>
  <si>
    <t>Фельдшерская бригада</t>
  </si>
  <si>
    <t>Родоразрешение</t>
  </si>
  <si>
    <t>Воспалительные болезни женских половых органов</t>
  </si>
  <si>
    <t>включение в реестр счетов случаев оказания медицинской помощи специалистом, не имеющим сертификата или свидетельства об аккредитации по профилю оказания медицинской помощи</t>
  </si>
  <si>
    <t>5.7.</t>
  </si>
  <si>
    <t>Нарушения, связанные с повторным или необоснованным включением в реестр счетов медицинской помощи, в том числе:</t>
  </si>
  <si>
    <t>5.7.1.</t>
  </si>
  <si>
    <t>560205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</si>
  <si>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</si>
  <si>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</si>
  <si>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</si>
  <si>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</si>
  <si>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Болезни поджелудочной железы</t>
  </si>
  <si>
    <t>Болезни пищевода, гастрит, дуоденит, другие болезни желудка и двенадцатиперстной кишки</t>
  </si>
  <si>
    <t>Возрастные группы</t>
  </si>
  <si>
    <t>Кистозный фиброз</t>
  </si>
  <si>
    <t>Редкие генетические заболевания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</si>
  <si>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</si>
  <si>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</si>
  <si>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</si>
  <si>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</si>
  <si>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Воспалительные заболевания кишечника</t>
  </si>
  <si>
    <t>Врожденные аномалии головного и спинного мозга, дети</t>
  </si>
  <si>
    <t>Оториноларингология</t>
  </si>
  <si>
    <t>5.3.1.</t>
  </si>
  <si>
    <t>включение в реестр счетов видов медицинской помощи, не входящих в территориальную программу обязательного медицинского страхования</t>
  </si>
  <si>
    <t>5.3.2.</t>
  </si>
  <si>
    <t>5.3.3.</t>
  </si>
  <si>
    <t>5.4.</t>
  </si>
  <si>
    <t>Нарушения, связанные с необоснованным применением тарифа на медицинскую помощь, в том числе:</t>
  </si>
  <si>
    <t>5.4.1.</t>
  </si>
  <si>
    <t>Операции при злокачественных новообразованиях кожи (уровень 2)</t>
  </si>
  <si>
    <t>Наименование позиции</t>
  </si>
  <si>
    <t>Вызов СМП с проведением ТЛТ по схеме 1</t>
  </si>
  <si>
    <t>Вызов СМП с проведением ТЛТ по схеме 2</t>
  </si>
  <si>
    <t>Вызов СМП с проведением ТЛТ по схеме 3</t>
  </si>
  <si>
    <t>Вызов СМП с проведением ТЛТ по схеме 4</t>
  </si>
  <si>
    <t>Вызов СМП с проведением ТЛТ по схеме 5</t>
  </si>
  <si>
    <t>Вызов СМП с проведением ТЛТ по схеме 6</t>
  </si>
  <si>
    <t>Вызов СМП с проведением ТЛТ по схеме 7</t>
  </si>
  <si>
    <t>Вызов СМП с проведением ТЛТ по схеме 8</t>
  </si>
  <si>
    <t>Доп. Код</t>
  </si>
  <si>
    <t>пол</t>
  </si>
  <si>
    <t>М</t>
  </si>
  <si>
    <t>Ж</t>
  </si>
  <si>
    <t>5-17</t>
  </si>
  <si>
    <t xml:space="preserve">60 и старше    </t>
  </si>
  <si>
    <t xml:space="preserve">55 и старше   </t>
  </si>
  <si>
    <t>Раздел 5. Нарушения в оформлении и предъявлении на оплату счетов и реестров счетов</t>
  </si>
  <si>
    <t>5.1.</t>
  </si>
  <si>
    <t>Нарушения, связанные с оформлением и предъявлением на оплату счетов и реестров счетов, в том числе:</t>
  </si>
  <si>
    <t>5.1.1.</t>
  </si>
  <si>
    <t>наличие ошибок и/или недостоверной информации в реквизитах счета</t>
  </si>
  <si>
    <t>5.1.2.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</si>
  <si>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</si>
  <si>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</si>
  <si>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</si>
  <si>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</si>
  <si>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</si>
  <si>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</si>
  <si>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</si>
  <si>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</si>
  <si>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</si>
  <si>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</si>
  <si>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</si>
  <si>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Расстройства питания</t>
  </si>
  <si>
    <t>1.4.</t>
  </si>
  <si>
    <t>1.5.</t>
  </si>
  <si>
    <t>Транзиторные ишемические приступы, сосудистые мозговые синдромы</t>
  </si>
  <si>
    <t>Кровоизлияние в мозг</t>
  </si>
  <si>
    <t>единица оплаты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</si>
  <si>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</si>
  <si>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</si>
  <si>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</si>
  <si>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 xml:space="preserve">Гемодиафильтрация продолжительная </t>
  </si>
  <si>
    <t xml:space="preserve">сутки </t>
  </si>
  <si>
    <t xml:space="preserve">Перитонеальный диализ проточный </t>
  </si>
  <si>
    <t>Код МОЕР</t>
  </si>
  <si>
    <t>Полное наименование</t>
  </si>
  <si>
    <t>560186</t>
  </si>
  <si>
    <t>560206</t>
  </si>
  <si>
    <t>560207</t>
  </si>
  <si>
    <t>560210</t>
  </si>
  <si>
    <t>ООО "КДЦ"</t>
  </si>
  <si>
    <t>Основания для применения КСЛП</t>
  </si>
  <si>
    <t>Медицинская реабилитация детей, перенесших заболевания перинатального периода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</si>
  <si>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</si>
  <si>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1.1 Коэффициенты уровня</t>
  </si>
  <si>
    <t>1.2 Управленческие коэффициенты</t>
  </si>
  <si>
    <t>1.3 Коэффициенты сложности лечения пациента (КСЛП)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</si>
  <si>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</si>
  <si>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</si>
  <si>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</si>
  <si>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</si>
  <si>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</si>
  <si>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</si>
  <si>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</si>
  <si>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</si>
  <si>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</si>
  <si>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</si>
  <si>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</si>
  <si>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A22.26.009</t>
  </si>
  <si>
    <t>Фокальная лазерная коагуляция глазного дна</t>
  </si>
  <si>
    <t>A22.26.019</t>
  </si>
  <si>
    <t>Лазерная гониодесцеметопунктура</t>
  </si>
  <si>
    <t>A22.26.023</t>
  </si>
  <si>
    <t>Лазерная трабекулопластика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</si>
  <si>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</si>
  <si>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</si>
  <si>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</si>
  <si>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</si>
  <si>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A22.26.010</t>
  </si>
  <si>
    <t xml:space="preserve">Панретинальная лазерная коагуляция </t>
  </si>
  <si>
    <t>A16.26.086.001</t>
  </si>
  <si>
    <t>Интривитреальное введение лекарственных препаратов</t>
  </si>
  <si>
    <t>Значение К</t>
  </si>
  <si>
    <t>Болезни печени, невирусные (уровень 1)</t>
  </si>
  <si>
    <t>Болезни печени, невирусные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</si>
  <si>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</si>
  <si>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</si>
  <si>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</si>
  <si>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</si>
  <si>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</si>
  <si>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желчного пузыря, желчных протоков (уровень 1)</t>
  </si>
  <si>
    <t>Операции при злокачественном новообразовании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</si>
  <si>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</si>
  <si>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</si>
  <si>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</si>
  <si>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Гипертоническая болезнь в стадии обострения</t>
  </si>
  <si>
    <t>Эндопротезирование суставов</t>
  </si>
  <si>
    <t>Комплексное лечение с применением препаратов иммуноглобулина</t>
  </si>
  <si>
    <t>Поправочные коэффициенты для применения тарифов на основе КСГ в дневном стационаре</t>
  </si>
  <si>
    <t>Оказывают специализированную помощь в условиях стационара  с оплатой по тарифу КСГ или услуги</t>
  </si>
  <si>
    <t>Оказывают медицинскую помощь в условиях дневного стационара  с оплатой по тарифу КСГ или услуги</t>
  </si>
  <si>
    <t>*</t>
  </si>
  <si>
    <t>Лекарственная терапия у пациентов, получающих диализ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</si>
  <si>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</si>
  <si>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</si>
  <si>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</si>
  <si>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Болезни органов пищеварения, взрослые</t>
  </si>
  <si>
    <t>Дерматозы</t>
  </si>
  <si>
    <t>Болезни системы кровообращения, дети</t>
  </si>
  <si>
    <t>Операции на мужских половых органах, дети</t>
  </si>
  <si>
    <t>Операции на почке и мочевыделительной системе, дети</t>
  </si>
  <si>
    <t>Операции по поводу грыж, дети</t>
  </si>
  <si>
    <t>Другие болезни эндокринной системы, дети</t>
  </si>
  <si>
    <t>Вирусный гепатит B хронический, лекарственная терапия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</si>
  <si>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</si>
  <si>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</si>
  <si>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</si>
  <si>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Болезни системы кровообращения, взрослые</t>
  </si>
  <si>
    <t>Болезни системы кровообращения с применением инвазивных методов</t>
  </si>
  <si>
    <t>Болезни нервной системы, хромосомные аномалии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</si>
  <si>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</si>
  <si>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</si>
  <si>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Нарушения, возникшие в перинатальном периоде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</si>
  <si>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</si>
  <si>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</si>
  <si>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</si>
  <si>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Лучевая терапия (уровень 1)</t>
  </si>
  <si>
    <t>Болезни уха, горла, носа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</si>
  <si>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</si>
  <si>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</si>
  <si>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</si>
  <si>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</si>
  <si>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</si>
  <si>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Болезни и травмы глаза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</si>
  <si>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</si>
  <si>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</si>
  <si>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Болезни органов дыхания</t>
  </si>
  <si>
    <t>Системные поражения соединительной ткани, артропатии, спондилопатии, взрослые</t>
  </si>
  <si>
    <t>Отравления и другие воздействия внешних причин</t>
  </si>
  <si>
    <t>Операции на нижних дыхательных путях и легочной ткани, органах средостения</t>
  </si>
  <si>
    <t>Заболевания опорно-двигательного аппарата, травмы, болезни мягких тканей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</si>
  <si>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</si>
  <si>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</si>
  <si>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</si>
  <si>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</si>
  <si>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</si>
  <si>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Ожоги и отморожения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</si>
  <si>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</si>
  <si>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</si>
  <si>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Лечение кистозного фиброза с применением ингаляционной антибактериальной терапии</t>
  </si>
  <si>
    <t>Факторы, влияющие на состояние здоровья населения и обращения в учреждения здравоохранения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</si>
  <si>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</si>
  <si>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</si>
  <si>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после хирургической коррекции врожденных пороков развития органов и систем</t>
  </si>
  <si>
    <t xml:space="preserve">Лазерный трабекулоспазис                       </t>
  </si>
  <si>
    <t>Коэффициенты относительной затратоемкости для расчета тарифа на основе клинико-статистических групп болезней в условиях дневного стационара</t>
  </si>
  <si>
    <t xml:space="preserve">код </t>
  </si>
  <si>
    <t>Проведение однотипных операций на парных органах в следующих случаях:</t>
  </si>
  <si>
    <t>№ п\п</t>
  </si>
  <si>
    <t>1</t>
  </si>
  <si>
    <t>Анемии (уровень 1)</t>
  </si>
  <si>
    <t>Анемии (уровень 2)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</si>
  <si>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</si>
  <si>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</si>
  <si>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</si>
  <si>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</si>
  <si>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Детская хирургия (уровень 1)</t>
  </si>
  <si>
    <t>Детская хирургия (уровень 2)</t>
  </si>
  <si>
    <t>Аппендэктомия, дети (уровень 1)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</si>
  <si>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</si>
  <si>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</si>
  <si>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</si>
  <si>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</si>
  <si>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</si>
  <si>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</si>
  <si>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</si>
  <si>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</si>
  <si>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Эпилепсия, судороги (уровень 1)</t>
  </si>
  <si>
    <t>Эпилепсия, судороги (уровень 2)</t>
  </si>
  <si>
    <t>Инфаркт мозга (уровень 1)</t>
  </si>
  <si>
    <t>Инфаркт мозга (уровень 2)</t>
  </si>
  <si>
    <t>Инфаркт мозга (уровень 3)</t>
  </si>
  <si>
    <t>Стенокардия (кроме нестабильной),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</si>
  <si>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</si>
  <si>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</si>
  <si>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Камни мочевой системы; симптомы, относящиеся к мочевой системе</t>
  </si>
  <si>
    <t>Остеомиелит (уровень 1)</t>
  </si>
  <si>
    <t>Остеомиелит (уровень 2)</t>
  </si>
  <si>
    <t>Остеомиелит (уровень 3)</t>
  </si>
  <si>
    <t>Аппендэктомия, взрослые (уровень 1)</t>
  </si>
  <si>
    <t>Аппендэктомия, взрослые (уровень 2)</t>
  </si>
  <si>
    <t>Сахарный диабет, взрослые (уровень 1)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</si>
  <si>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</si>
  <si>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</si>
  <si>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02001</t>
  </si>
  <si>
    <t>"Эндокринология"</t>
  </si>
  <si>
    <t>ГАУЗ "OOКБ № 2"</t>
  </si>
  <si>
    <t>ФГБОУ ВО ОрГМУ Минздрава России</t>
  </si>
  <si>
    <t>ГБУЗ "ГКБ № 1" г.Оренбурга</t>
  </si>
  <si>
    <t>ГАУЗ "ГКБ № 3" г.Оренбурга</t>
  </si>
  <si>
    <t>ГБУЗ "ГКБ № 5" г.Оренбурга</t>
  </si>
  <si>
    <t>ГАУЗ "ГКБ № 6" г.Оренбурга</t>
  </si>
  <si>
    <t>ГАУЗ "ДГКБ" г. Оренбурга</t>
  </si>
  <si>
    <t>ГАУЗ "ГКБ им. Н.И. Пирогова" г.Оренбурга</t>
  </si>
  <si>
    <t>ГАУЗ "ГБ № 2" г.Орска</t>
  </si>
  <si>
    <t>ГАУЗ "ГБ №3" г. Орска</t>
  </si>
  <si>
    <t>ГАУЗ "ГБ № 4" г. Орска</t>
  </si>
  <si>
    <t>ГАУЗ  "ГБ № 5" г. Орска</t>
  </si>
  <si>
    <t>ГАУЗ "ГБ № 1" г. Орска</t>
  </si>
  <si>
    <t>ГАУЗ "ДГБ" г. Новотроицка</t>
  </si>
  <si>
    <t>ГБУЗ "ГБ" г. Медногорска</t>
  </si>
  <si>
    <t>ГБУЗ "ГБ" г.Бугуруслана</t>
  </si>
  <si>
    <t>ГБУЗ "Бугурусланская РБ"</t>
  </si>
  <si>
    <t>ГБУЗ "ГБ" г. Абдулино</t>
  </si>
  <si>
    <t>ГБУЗ "Адамовская РБ"</t>
  </si>
  <si>
    <t>ГБУЗ "Акбулакская РБ"</t>
  </si>
  <si>
    <t>ГБУЗ "Александровская РБ"</t>
  </si>
  <si>
    <t>ГБУЗ "Асекеевская РБ"</t>
  </si>
  <si>
    <t>ГБУЗ "Беляевская РБ"</t>
  </si>
  <si>
    <t>ГБУЗ "Грачевская РБ"</t>
  </si>
  <si>
    <t>ГБУЗ "Домбаровская РБ"</t>
  </si>
  <si>
    <t>ГБУЗ "Илекская РБ"</t>
  </si>
  <si>
    <t>ГАУЗ "Кваркенская РБ"</t>
  </si>
  <si>
    <t>ГБУЗ "Красногвардейская РБ"</t>
  </si>
  <si>
    <t>ГБУЗ "Курманаевская РБ"</t>
  </si>
  <si>
    <t>ГБУЗ "Матвеевская РБ"</t>
  </si>
  <si>
    <t>ГАУЗ "Новоорская РБ"</t>
  </si>
  <si>
    <t>ГБУЗ "Новосергиевская РБ"</t>
  </si>
  <si>
    <t>ГБУЗ "Октябрьская РБ"</t>
  </si>
  <si>
    <t>ГАУЗ "Оренбургская РБ"</t>
  </si>
  <si>
    <t>ГБУЗ "Первомайская РБ"</t>
  </si>
  <si>
    <t>ГБУЗ "Переволоцкая РБ"</t>
  </si>
  <si>
    <t>ГБУЗ "Пономаревская РБ"</t>
  </si>
  <si>
    <t>ГБУЗ "Сакмарская РБ"</t>
  </si>
  <si>
    <t>ГБУЗ "Саракташская РБ"</t>
  </si>
  <si>
    <t>ГБУЗ "Светлинская РБ"</t>
  </si>
  <si>
    <t>ГБУЗ "Северная РБ"</t>
  </si>
  <si>
    <t>ГБУЗ "ГБ" г. Соль-Илецка"</t>
  </si>
  <si>
    <t>ГБУЗ "ГБ" г. Сорочинска</t>
  </si>
  <si>
    <t>ГБУЗ "Ташлинская РБ"</t>
  </si>
  <si>
    <t>ГБУЗ "Тоцкая РБ"</t>
  </si>
  <si>
    <t>ГБУЗ "Тюльганская РБ"</t>
  </si>
  <si>
    <t>ГБУЗ "Шарлыкская РБ"</t>
  </si>
  <si>
    <t>Студенческая поликлиника ОГУ</t>
  </si>
  <si>
    <t xml:space="preserve">ФКУЗ МСЧ-56 ФСИН России </t>
  </si>
  <si>
    <t>ФКУЗ "МСЧ МВД России по Оренбургской области"</t>
  </si>
  <si>
    <t>ГБУЗ "КССМП" г. Оренбурга</t>
  </si>
  <si>
    <t>ГАУЗ "ССМП" г.Орска</t>
  </si>
  <si>
    <t>ГАУЗ "БСМП" г. Новотроицка</t>
  </si>
  <si>
    <t>ГБУЗ "ББСМП"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</si>
  <si>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</si>
  <si>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Панкреатит с синдромом органной дисфункции</t>
  </si>
  <si>
    <t>Другие болезни крови и кроветворных органов (уровень 1)</t>
  </si>
  <si>
    <t>Другие болезни крови и кроветворных органов (уровень 2)</t>
  </si>
  <si>
    <t>Аппендэктомия, дети (уровень 2)</t>
  </si>
  <si>
    <t>Сепсис с синдромом органной дисфункции</t>
  </si>
  <si>
    <t xml:space="preserve"> Инфаркт миокарда, легочная эмболия, лечение с применением тромболитической терапии </t>
  </si>
  <si>
    <t>Формирование, имплантация, реконструкция, удаление, смена доступа для диализа</t>
  </si>
  <si>
    <t>Операции на женских половых органах при злокачественных новообразованиях (уровень 1)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</si>
  <si>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</si>
  <si>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</si>
  <si>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</si>
  <si>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</si>
  <si>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</si>
  <si>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</si>
  <si>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</si>
  <si>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Операции на органе слуха, придаточных пазухах носа и верхних дыхательных путях (уровень 5)</t>
  </si>
  <si>
    <t>Доброкачественные новообразования, новообразования in situ органов дыхания, других и неуточненных органов грудной клетки</t>
  </si>
  <si>
    <t>Стенокардия (кроме нестабильной), хроническая ишемическая болезнь сердца (уровень 1)</t>
  </si>
  <si>
    <t>Отравления и другие воздействия внешних причин с синдромом органной дисфункции</t>
  </si>
  <si>
    <t>Госпитализация в диагностических целях с постановкой/ подтверждением диагноза злокачественного новообразования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</si>
  <si>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</si>
  <si>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Доброкачественные новообразования, новообразования in situ кожи, жировой ткани и другие болезни кожи</t>
  </si>
  <si>
    <t>Ожоги (уровень 4,5) с синдромом органной дисфункции</t>
  </si>
  <si>
    <t>Сахарный диабет, взрослые (уровень 2)</t>
  </si>
  <si>
    <t>Новообразования эндокринных желез доброкачественные, in situ, неопределенного и неизвестного характера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</si>
  <si>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</si>
  <si>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Реинфузия аутокрови</t>
  </si>
  <si>
    <t>Баллонная внутриаортальная контрпульсация</t>
  </si>
  <si>
    <t>Экстракорпоральная мембранная оксигенация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</si>
  <si>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</si>
  <si>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</si>
  <si>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</si>
  <si>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</si>
  <si>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детей, после хирургической коррекции врожденных пороков развития органов и систем</t>
  </si>
  <si>
    <t>Экстракорпоральное оплодотворение</t>
  </si>
  <si>
    <t>Болезни крови (уровень 1)</t>
  </si>
  <si>
    <t>Болезни крови (уровень 2)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</si>
  <si>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</si>
  <si>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Операции на желчном пузыре и желчевыводящих путях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</si>
  <si>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</si>
  <si>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</si>
  <si>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</si>
  <si>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</si>
  <si>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560214</t>
  </si>
  <si>
    <t>Группы МО</t>
  </si>
  <si>
    <t>группа 1</t>
  </si>
  <si>
    <t>группа 2</t>
  </si>
  <si>
    <t>группа 3</t>
  </si>
  <si>
    <t>группа 4</t>
  </si>
  <si>
    <t>группа 5</t>
  </si>
  <si>
    <t>группа 6</t>
  </si>
  <si>
    <t>Подушевой норматив СМП, рублей</t>
  </si>
  <si>
    <t>Средневзвешенные интегрированные коэффициенты дифференциации подушевого норматива</t>
  </si>
  <si>
    <t>Необходимость предоставления спального места и питания законному представителю (дети до 4, дети старше 4 лет при наличии медицинских показаний)</t>
  </si>
  <si>
    <t>Наименование хирургического вмешательств</t>
  </si>
  <si>
    <t>"Акушерство и гинекология"</t>
  </si>
  <si>
    <t>"Гастроэнтерология"</t>
  </si>
  <si>
    <t>"Дерматовенерология"</t>
  </si>
  <si>
    <t xml:space="preserve">"Комбустиология" </t>
  </si>
  <si>
    <t>Порядок</t>
  </si>
  <si>
    <t>Стоматология ортопедическая</t>
  </si>
  <si>
    <t>ГБУЗ "ООКБ"</t>
  </si>
  <si>
    <t>ГАУЗ "ООКСП"</t>
  </si>
  <si>
    <t>Орен ф-л ФГАУ "МНТК "Микрохирургия глаза" им.акад. С.Н.Федорова"Минздрава России</t>
  </si>
  <si>
    <t>ГАУЗ "ГКБ № 2" г. Оренбурга</t>
  </si>
  <si>
    <t>ГАУЗ "ГКБ № 4 " г. Оренбурга</t>
  </si>
  <si>
    <t>ГБУЗ  "ООКИБ"</t>
  </si>
  <si>
    <t>ГАУЗ "ГСП" г. Оренбурга</t>
  </si>
  <si>
    <t>ГБУЗ "ООЦМП"</t>
  </si>
  <si>
    <t>ГАУЗ "СП" г. Орска</t>
  </si>
  <si>
    <t>ГАУЗ "СП" г. Новотроицка</t>
  </si>
  <si>
    <t>ГАУЗ "СП" г.Бугуруслана</t>
  </si>
  <si>
    <t>ГБУЗ "ССМП" г. Кувандыка</t>
  </si>
  <si>
    <t>ГБУЗ "ГБ" г. Ясного</t>
  </si>
  <si>
    <t>АО "Санаторий - профилакторий "Солнечный"</t>
  </si>
  <si>
    <t>ООО "Медикал сервис компани Восток"</t>
  </si>
  <si>
    <t>ООО ММЦ Клиника "МаксиМед"</t>
  </si>
  <si>
    <t>ООО "Лекарь"</t>
  </si>
  <si>
    <t>ООО "Нео-Дент"</t>
  </si>
  <si>
    <t>ООО "ТехноДент"</t>
  </si>
  <si>
    <t>ООО "КАМАЮН"</t>
  </si>
  <si>
    <t>ООО "РадаДент плюс"</t>
  </si>
  <si>
    <t xml:space="preserve">ООО "Кристалл - Дент" </t>
  </si>
  <si>
    <t>ООО "Мастерская улыбки"</t>
  </si>
  <si>
    <t>ООО "МИЛАВИТА"</t>
  </si>
  <si>
    <t>ООО "Дента Лэнд"</t>
  </si>
  <si>
    <t>ООО "ИНТЭКО"</t>
  </si>
  <si>
    <t>ООО "СтомКит"</t>
  </si>
  <si>
    <t>ООО "Денталика" (на ул. Гаранькина)</t>
  </si>
  <si>
    <t>ООО "Новостом"</t>
  </si>
  <si>
    <t>ООО "Б.Браун Авитум Руссланд Клиникс"</t>
  </si>
  <si>
    <t>ООО "Евромедцентр"</t>
  </si>
  <si>
    <t>ООО "ЛАЗУРЬ"</t>
  </si>
  <si>
    <t>ООО "МедиСтом"</t>
  </si>
  <si>
    <t>ООО "Дент Арт"</t>
  </si>
  <si>
    <t>ООО "Стоматологическая поликлиника "Ростошь"</t>
  </si>
  <si>
    <t>ООО "Диа-Дента"</t>
  </si>
  <si>
    <t>ООО "Елена"</t>
  </si>
  <si>
    <t>Стоматологическая клиника ООО "ДВА БРАТА"</t>
  </si>
  <si>
    <t>ООО "Евро-Дент"</t>
  </si>
  <si>
    <t>ООО "РОМА"</t>
  </si>
  <si>
    <t>ООО "АИА"</t>
  </si>
  <si>
    <t>ООО "Стома+"</t>
  </si>
  <si>
    <t>ООО "Все свои"</t>
  </si>
  <si>
    <t>ООО "Мила Дента"</t>
  </si>
  <si>
    <t>ООО "Новодент"</t>
  </si>
  <si>
    <t>АО "Санаторий "Дубовая роща"</t>
  </si>
  <si>
    <t>ООО "ДЕНТА - ЛЮКС"</t>
  </si>
  <si>
    <t>АНО МЦ "Белая роза"</t>
  </si>
  <si>
    <t>ГАУЗ "ОВФД"</t>
  </si>
  <si>
    <t xml:space="preserve">Полный цикл экстракорпорального оплодотворения без применения криоконсервации эмбрионов </t>
  </si>
  <si>
    <t xml:space="preserve">Полный цикл экстракорпорального оплодотворения с криоконсервацией эмбрионов </t>
  </si>
  <si>
    <t>Медицинская кардиореабилитация (3 балла по ШРМ)</t>
  </si>
  <si>
    <t>Медицинская кардиореабилитация (4 балла по ШРМ)</t>
  </si>
  <si>
    <t>Медицинская кардиореабилитация (2 балла по ШРМ)</t>
  </si>
  <si>
    <t>уровень 2 подуровень 1</t>
  </si>
  <si>
    <t>уровень 2 подуровень 2</t>
  </si>
  <si>
    <t>уровень 3 подуровень 3</t>
  </si>
  <si>
    <t>Код номенклатуры</t>
  </si>
  <si>
    <t>К затрато-емкости</t>
  </si>
  <si>
    <t>Тариф , руб</t>
  </si>
  <si>
    <t>А18.05.002</t>
  </si>
  <si>
    <t xml:space="preserve">Гемодиализ </t>
  </si>
  <si>
    <t>А18.05.002.002</t>
  </si>
  <si>
    <t>А18.05.002.001</t>
  </si>
  <si>
    <t>А18.05.011</t>
  </si>
  <si>
    <t>А18.30.001</t>
  </si>
  <si>
    <t>А18.30.001.002</t>
  </si>
  <si>
    <t>Перитонеальный диализ с использованием автомати-зированных технологий</t>
  </si>
  <si>
    <t xml:space="preserve">ГБУЗ "ОС-ИЦМР" </t>
  </si>
  <si>
    <t xml:space="preserve">ГБУЗ "ООКОД" </t>
  </si>
  <si>
    <t xml:space="preserve">ГБУЗ "ООД" </t>
  </si>
  <si>
    <t xml:space="preserve">ГАУЗ "ООККВД" </t>
  </si>
  <si>
    <t>ГБУЗ  "ОКПЦ"</t>
  </si>
  <si>
    <t xml:space="preserve">ГБУЗ "ОЦМР"  </t>
  </si>
  <si>
    <t>АО "Санаторий "Строитель"</t>
  </si>
  <si>
    <t>Филиал № 3 ФГБУ "426 ВГ" Минобороны России</t>
  </si>
  <si>
    <t>ООО Стоматологическая клиника "Улыбка"</t>
  </si>
  <si>
    <t>ООО "Мисс Дента"</t>
  </si>
  <si>
    <t>ООО "Добрый стоматолог"</t>
  </si>
  <si>
    <t>560213</t>
  </si>
  <si>
    <t>ООО МЦ "Кристалл"</t>
  </si>
  <si>
    <t>ООО МЦКТ "Нью Лайф"</t>
  </si>
  <si>
    <t>ООО "ДентоМир"</t>
  </si>
  <si>
    <t>560231</t>
  </si>
  <si>
    <t>ООО "КЛАССИКА"</t>
  </si>
  <si>
    <t>560233</t>
  </si>
  <si>
    <t>ООО "МХГ "ВИЗУМ"</t>
  </si>
  <si>
    <t>560234</t>
  </si>
  <si>
    <t>ООО "КВАРЦИТ"</t>
  </si>
  <si>
    <t>560235</t>
  </si>
  <si>
    <t>ООО "Медгард-Оренбург"</t>
  </si>
  <si>
    <t>560237</t>
  </si>
  <si>
    <t>ООО "УНИМЕД"</t>
  </si>
  <si>
    <t>560238</t>
  </si>
  <si>
    <t>ООО "Ситилаб"</t>
  </si>
  <si>
    <t>ООО "Санаторий "Южный Урал"</t>
  </si>
  <si>
    <t>0-1 (первый год жизни)</t>
  </si>
  <si>
    <t xml:space="preserve">Ж </t>
  </si>
  <si>
    <t>1-4</t>
  </si>
  <si>
    <t>услуга</t>
  </si>
  <si>
    <t>стационарно, дневной стационар,амбулаторно</t>
  </si>
  <si>
    <t>А18.05.004</t>
  </si>
  <si>
    <t>Ультрафильтрация крови</t>
  </si>
  <si>
    <t>А18.05.002.003</t>
  </si>
  <si>
    <t>Гемодиализ интермиттирующий продленный</t>
  </si>
  <si>
    <t>А18.05.003</t>
  </si>
  <si>
    <t>Гемофильтрация крови</t>
  </si>
  <si>
    <t>А18.05.004.001</t>
  </si>
  <si>
    <t>Ультрафильтрация продленная</t>
  </si>
  <si>
    <t>А18.05.002.005</t>
  </si>
  <si>
    <t>Гемодиализ продолжительный</t>
  </si>
  <si>
    <t>А18.05.003.002</t>
  </si>
  <si>
    <t>Гемофильтрация крови продолжительная</t>
  </si>
  <si>
    <t>Перитонеальный диализ</t>
  </si>
  <si>
    <t>день обмена</t>
  </si>
  <si>
    <t>А18.30.001.003</t>
  </si>
  <si>
    <t>Перитонеальный диализ при нарушении ультрафильтрации</t>
  </si>
  <si>
    <t>Код</t>
  </si>
  <si>
    <t>st01.001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</si>
  <si>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</si>
  <si>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</si>
  <si>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</si>
  <si>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</si>
  <si>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</si>
  <si>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</si>
  <si>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</si>
  <si>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</si>
  <si>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</si>
  <si>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</si>
  <si>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</si>
  <si>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</si>
  <si>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</si>
  <si>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st03.001</t>
  </si>
  <si>
    <t>st03.002</t>
  </si>
  <si>
    <t>st04.001</t>
  </si>
  <si>
    <t>st04.002</t>
  </si>
  <si>
    <t>st04.003</t>
  </si>
  <si>
    <t>st04.004</t>
  </si>
  <si>
    <t>st04.005</t>
  </si>
  <si>
    <t>st04.006</t>
  </si>
  <si>
    <t>st05.001</t>
  </si>
  <si>
    <t>st05.002</t>
  </si>
  <si>
    <t>st05.003</t>
  </si>
  <si>
    <t>st05.004</t>
  </si>
  <si>
    <t>st05.005</t>
  </si>
  <si>
    <t>st05.008</t>
  </si>
  <si>
    <t>st06.001</t>
  </si>
  <si>
    <t>st06.002</t>
  </si>
  <si>
    <t>st06.003</t>
  </si>
  <si>
    <t>st07.001</t>
  </si>
  <si>
    <t>st08.001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</si>
  <si>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</si>
  <si>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</si>
  <si>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</si>
  <si>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</si>
  <si>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</si>
  <si>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</si>
  <si>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</si>
  <si>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</si>
  <si>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</si>
  <si>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</si>
  <si>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st10.001</t>
  </si>
  <si>
    <t>st10.002</t>
  </si>
  <si>
    <t>st10.003</t>
  </si>
  <si>
    <t>st10.004</t>
  </si>
  <si>
    <t>st10.005</t>
  </si>
  <si>
    <t>st10.006</t>
  </si>
  <si>
    <t>st10.007</t>
  </si>
  <si>
    <t>st11.001</t>
  </si>
  <si>
    <t>st11.002</t>
  </si>
  <si>
    <t>st11.003</t>
  </si>
  <si>
    <t>st11.004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</si>
  <si>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</si>
  <si>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</si>
  <si>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</si>
  <si>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</si>
  <si>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</si>
  <si>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</si>
  <si>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</si>
  <si>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</si>
  <si>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st12.009</t>
  </si>
  <si>
    <t>st12.010</t>
  </si>
  <si>
    <t>st12.011</t>
  </si>
  <si>
    <t>st12.012</t>
  </si>
  <si>
    <t>st12.014</t>
  </si>
  <si>
    <t>st13.001</t>
  </si>
  <si>
    <t>st13.002</t>
  </si>
  <si>
    <t>st13.003</t>
  </si>
  <si>
    <t>st13.004</t>
  </si>
  <si>
    <t>st13.005</t>
  </si>
  <si>
    <t>st13.006</t>
  </si>
  <si>
    <t>st13.007</t>
  </si>
  <si>
    <t>st14.001</t>
  </si>
  <si>
    <t>st14.002</t>
  </si>
  <si>
    <t>st14.003</t>
  </si>
  <si>
    <t>st15.001</t>
  </si>
  <si>
    <t>st15.002</t>
  </si>
  <si>
    <t>st15.003</t>
  </si>
  <si>
    <t>st15.004</t>
  </si>
  <si>
    <t>st15.005</t>
  </si>
  <si>
    <t>st15.007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</si>
  <si>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</si>
  <si>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</si>
  <si>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</si>
  <si>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</si>
  <si>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</si>
  <si>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</si>
  <si>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</si>
  <si>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</si>
  <si>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</si>
  <si>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</si>
  <si>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</si>
  <si>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</si>
  <si>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</si>
  <si>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</si>
  <si>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</si>
  <si>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</si>
  <si>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</si>
  <si>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</si>
  <si>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</si>
  <si>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</si>
  <si>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</si>
  <si>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</si>
  <si>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</si>
  <si>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</si>
  <si>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st17.001</t>
  </si>
  <si>
    <t>st17.002</t>
  </si>
  <si>
    <t>st17.003</t>
  </si>
  <si>
    <t>st17.004</t>
  </si>
  <si>
    <t>st17.005</t>
  </si>
  <si>
    <t>st17.006</t>
  </si>
  <si>
    <t>st17.007</t>
  </si>
  <si>
    <t>st18.001</t>
  </si>
  <si>
    <t>st18.002</t>
  </si>
  <si>
    <t>st18.003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</si>
  <si>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</si>
  <si>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</si>
  <si>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</si>
  <si>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</si>
  <si>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</si>
  <si>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</si>
  <si>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</si>
  <si>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</si>
  <si>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</si>
  <si>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</si>
  <si>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</si>
  <si>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</si>
  <si>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</si>
  <si>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</si>
  <si>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</si>
  <si>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</si>
  <si>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</si>
  <si>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</si>
  <si>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</si>
  <si>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</si>
  <si>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</si>
  <si>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</si>
  <si>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</si>
  <si>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</si>
  <si>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</si>
  <si>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</si>
  <si>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st19.037</t>
  </si>
  <si>
    <t>st19.038</t>
  </si>
  <si>
    <t>st19.039</t>
  </si>
  <si>
    <t>st19.040</t>
  </si>
  <si>
    <t>st19.041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</si>
  <si>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</si>
  <si>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</si>
  <si>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</si>
  <si>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</si>
  <si>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</si>
  <si>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</si>
  <si>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</si>
  <si>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</si>
  <si>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</si>
  <si>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</si>
  <si>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</si>
  <si>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</si>
  <si>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</si>
  <si>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</si>
  <si>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</si>
  <si>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</si>
  <si>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</si>
  <si>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</si>
  <si>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</si>
  <si>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</si>
  <si>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</si>
  <si>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</si>
  <si>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</si>
  <si>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</si>
  <si>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</si>
  <si>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</si>
  <si>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</si>
  <si>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</si>
  <si>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</si>
  <si>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</si>
  <si>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</si>
  <si>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</si>
  <si>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</si>
  <si>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</si>
  <si>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</si>
  <si>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</si>
  <si>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</si>
  <si>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</si>
  <si>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</si>
  <si>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</si>
  <si>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</si>
  <si>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</si>
  <si>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</si>
  <si>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</si>
  <si>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</si>
  <si>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</si>
  <si>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</si>
  <si>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</si>
  <si>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</si>
  <si>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</si>
  <si>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</si>
  <si>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</si>
  <si>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</si>
  <si>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</si>
  <si>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</si>
  <si>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</si>
  <si>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</si>
  <si>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</si>
  <si>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</si>
  <si>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</si>
  <si>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</si>
  <si>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</si>
  <si>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</si>
  <si>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</si>
  <si>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</si>
  <si>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</si>
  <si>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st25.009</t>
  </si>
  <si>
    <t>st25.010</t>
  </si>
  <si>
    <t>st25.011</t>
  </si>
  <si>
    <t>st25.012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</si>
  <si>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</si>
  <si>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</si>
  <si>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</si>
  <si>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</si>
  <si>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</si>
  <si>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</si>
  <si>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</si>
  <si>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</si>
  <si>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</si>
  <si>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</si>
  <si>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</si>
  <si>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</si>
  <si>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</si>
  <si>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</si>
  <si>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</si>
  <si>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</si>
  <si>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</si>
  <si>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</si>
  <si>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</si>
  <si>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</si>
  <si>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</si>
  <si>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</si>
  <si>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</si>
  <si>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</si>
  <si>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</si>
  <si>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</si>
  <si>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</si>
  <si>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</si>
  <si>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</si>
  <si>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</si>
  <si>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</si>
  <si>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</si>
  <si>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</si>
  <si>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</si>
  <si>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</si>
  <si>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</si>
  <si>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</si>
  <si>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</si>
  <si>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</si>
  <si>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</si>
  <si>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</si>
  <si>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</si>
  <si>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</si>
  <si>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</si>
  <si>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</si>
  <si>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</si>
  <si>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</si>
  <si>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</si>
  <si>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</si>
  <si>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</si>
  <si>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</si>
  <si>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</si>
  <si>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</si>
  <si>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</si>
  <si>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</si>
  <si>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</si>
  <si>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</si>
  <si>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</si>
  <si>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</si>
  <si>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</si>
  <si>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</si>
  <si>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</si>
  <si>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</si>
  <si>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</si>
  <si>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</si>
  <si>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</si>
  <si>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</si>
  <si>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</si>
  <si>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</si>
  <si>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</si>
  <si>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</si>
  <si>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</si>
  <si>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</si>
  <si>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</si>
  <si>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</si>
  <si>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</si>
  <si>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</si>
  <si>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</si>
  <si>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st32.012</t>
  </si>
  <si>
    <t>st32.013</t>
  </si>
  <si>
    <t>st32.014</t>
  </si>
  <si>
    <t>st32.015</t>
  </si>
  <si>
    <t>st32.016</t>
  </si>
  <si>
    <t>st32.017</t>
  </si>
  <si>
    <t>st32.018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</si>
  <si>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</si>
  <si>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</si>
  <si>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</si>
  <si>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</si>
  <si>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</si>
  <si>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</si>
  <si>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</si>
  <si>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</si>
  <si>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st34.001</t>
  </si>
  <si>
    <t>st34.002</t>
  </si>
  <si>
    <t>st34.003</t>
  </si>
  <si>
    <t>st34.004</t>
  </si>
  <si>
    <t>st34.005</t>
  </si>
  <si>
    <t>st35.001</t>
  </si>
  <si>
    <t>st35.002</t>
  </si>
  <si>
    <t>st35.003</t>
  </si>
  <si>
    <t>st35.004</t>
  </si>
  <si>
    <t>st35.005</t>
  </si>
  <si>
    <t>st35.006</t>
  </si>
  <si>
    <t>st35.007</t>
  </si>
  <si>
    <t>st35.008</t>
  </si>
  <si>
    <t>st35.009</t>
  </si>
  <si>
    <t>st36.001</t>
  </si>
  <si>
    <t>st36.002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</si>
  <si>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</si>
  <si>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</si>
  <si>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</si>
  <si>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st36.005</t>
  </si>
  <si>
    <t>st36.006</t>
  </si>
  <si>
    <t>st36.007</t>
  </si>
  <si>
    <t>st36.008</t>
  </si>
  <si>
    <t>st36.009</t>
  </si>
  <si>
    <t>st36.010</t>
  </si>
  <si>
    <t>st36.011</t>
  </si>
  <si>
    <t>st36.012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</si>
  <si>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</si>
  <si>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</si>
  <si>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</si>
  <si>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</si>
  <si>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</si>
  <si>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</si>
  <si>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</si>
  <si>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</si>
  <si>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</si>
  <si>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</si>
  <si>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</si>
  <si>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Медицинская реабилитация при других соматических заболеваниях (3 балла по ШРМ)</t>
  </si>
  <si>
    <t>st37.012</t>
  </si>
  <si>
    <t>st37.013</t>
  </si>
  <si>
    <t>Медицинская реабилитация при других соматических заболеваниях (5 баллов по ШРМ)</t>
  </si>
  <si>
    <t>st37.014</t>
  </si>
  <si>
    <t>st37.015</t>
  </si>
  <si>
    <t>st37.016</t>
  </si>
  <si>
    <t>st37.017</t>
  </si>
  <si>
    <t>st37.018</t>
  </si>
  <si>
    <t>st38.001</t>
  </si>
  <si>
    <t>ds02.001</t>
  </si>
  <si>
    <t>ds02.002</t>
  </si>
  <si>
    <t>ds02.003</t>
  </si>
  <si>
    <t>ds02.004</t>
  </si>
  <si>
    <t>ds02.005</t>
  </si>
  <si>
    <t>ds02.006</t>
  </si>
  <si>
    <t>ds02.007</t>
  </si>
  <si>
    <t>ds03.001</t>
  </si>
  <si>
    <t>ds04.001</t>
  </si>
  <si>
    <t>ds05.001</t>
  </si>
  <si>
    <t>ds05.002</t>
  </si>
  <si>
    <t>ds05.005</t>
  </si>
  <si>
    <t>ds06.001</t>
  </si>
  <si>
    <t>ds07.001</t>
  </si>
  <si>
    <t>ds08.001</t>
  </si>
  <si>
    <t>ds09.001</t>
  </si>
  <si>
    <t>ds09.002</t>
  </si>
  <si>
    <t>ds10.001</t>
  </si>
  <si>
    <t>ds11.001</t>
  </si>
  <si>
    <t>ds11.002</t>
  </si>
  <si>
    <t>ds12.001</t>
  </si>
  <si>
    <t>ds12.005</t>
  </si>
  <si>
    <t>ds12.006</t>
  </si>
  <si>
    <t>ds12.007</t>
  </si>
  <si>
    <t>ds12.008</t>
  </si>
  <si>
    <t>ds12.009</t>
  </si>
  <si>
    <t>ds13.001</t>
  </si>
  <si>
    <t>ds13.002</t>
  </si>
  <si>
    <t>ds13.003</t>
  </si>
  <si>
    <t>ds14.001</t>
  </si>
  <si>
    <t>ds14.002</t>
  </si>
  <si>
    <t>ds15.001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</si>
  <si>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</si>
  <si>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</si>
  <si>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</si>
  <si>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</si>
  <si>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ds16.002</t>
  </si>
  <si>
    <t>ds17.001</t>
  </si>
  <si>
    <t>ds18.001</t>
  </si>
  <si>
    <t>ds18.002</t>
  </si>
  <si>
    <t>ds18.003</t>
  </si>
  <si>
    <t>ds18.004</t>
  </si>
  <si>
    <t>ds19.001</t>
  </si>
  <si>
    <t>ds19.002</t>
  </si>
  <si>
    <t>ds19.003</t>
  </si>
  <si>
    <t>ds19.004</t>
  </si>
  <si>
    <t>ds19.005</t>
  </si>
  <si>
    <t>ds19.006</t>
  </si>
  <si>
    <t>ds19.007</t>
  </si>
  <si>
    <t>ds19.008</t>
  </si>
  <si>
    <t>ds19.009</t>
  </si>
  <si>
    <t>ds19.010</t>
  </si>
  <si>
    <t>ds19.011</t>
  </si>
  <si>
    <t>ds19.012</t>
  </si>
  <si>
    <t>ds19.013</t>
  </si>
  <si>
    <t>ds19.014</t>
  </si>
  <si>
    <t>ds19.015</t>
  </si>
  <si>
    <t>ds19.016</t>
  </si>
  <si>
    <t>ds19.017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</si>
  <si>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</si>
  <si>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</si>
  <si>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</si>
  <si>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ds20.001</t>
  </si>
  <si>
    <t>ds20.002</t>
  </si>
  <si>
    <t>ds20.003</t>
  </si>
  <si>
    <t>ds20.004</t>
  </si>
  <si>
    <t>ds20.005</t>
  </si>
  <si>
    <t>ds20.006</t>
  </si>
  <si>
    <t>ds21.001</t>
  </si>
  <si>
    <t>ds21.002</t>
  </si>
  <si>
    <t>ds21.003</t>
  </si>
  <si>
    <t>ds21.004</t>
  </si>
  <si>
    <t>ds21.005</t>
  </si>
  <si>
    <t>ds21.006</t>
  </si>
  <si>
    <t>ds22.001</t>
  </si>
  <si>
    <t>ds22.002</t>
  </si>
  <si>
    <t>ds23.001</t>
  </si>
  <si>
    <t>ds24.001</t>
  </si>
  <si>
    <t>ds25.001</t>
  </si>
  <si>
    <t>ds25.002</t>
  </si>
  <si>
    <t>ds25.003</t>
  </si>
  <si>
    <t>ds26.001</t>
  </si>
  <si>
    <t>ds27.001</t>
  </si>
  <si>
    <t>ds28.001</t>
  </si>
  <si>
    <t>ds29.001</t>
  </si>
  <si>
    <t>ds29.002</t>
  </si>
  <si>
    <t>ds29.003</t>
  </si>
  <si>
    <t>ds29.004</t>
  </si>
  <si>
    <t>ds30.001</t>
  </si>
  <si>
    <t>ds30.002</t>
  </si>
  <si>
    <t>ds30.003</t>
  </si>
  <si>
    <t>ds30.004</t>
  </si>
  <si>
    <t>ds30.005</t>
  </si>
  <si>
    <t>ds30.006</t>
  </si>
  <si>
    <t>ds31.001</t>
  </si>
  <si>
    <t>ds31.002</t>
  </si>
  <si>
    <t>ds31.003</t>
  </si>
  <si>
    <t>ds31.004</t>
  </si>
  <si>
    <t>ds31.005</t>
  </si>
  <si>
    <t>ds31.006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</si>
  <si>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</si>
  <si>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</si>
  <si>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</si>
  <si>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</si>
  <si>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</si>
  <si>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</si>
  <si>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</si>
  <si>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</si>
  <si>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ds33.001</t>
  </si>
  <si>
    <t>ds34.001</t>
  </si>
  <si>
    <t>ds34.002</t>
  </si>
  <si>
    <t>ds34.003</t>
  </si>
  <si>
    <t>ds35.001</t>
  </si>
  <si>
    <t>ds35.002</t>
  </si>
  <si>
    <t>ds35.003</t>
  </si>
  <si>
    <t>ds35.004</t>
  </si>
  <si>
    <t>ds36.001</t>
  </si>
  <si>
    <t>ds36.002</t>
  </si>
  <si>
    <t>ds36.003</t>
  </si>
  <si>
    <t>ds36.005</t>
  </si>
  <si>
    <t>ds36.006</t>
  </si>
  <si>
    <t>ds37.001</t>
  </si>
  <si>
    <t>ds37.002</t>
  </si>
  <si>
    <t>ds37.003</t>
  </si>
  <si>
    <t>ds37.004</t>
  </si>
  <si>
    <t>ds37.005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</si>
  <si>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</si>
  <si>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</si>
  <si>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</si>
  <si>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</si>
  <si>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</si>
  <si>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</si>
  <si>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</si>
  <si>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</si>
  <si>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&lt;*&gt; Оплата по КСГ осуществляется в случае назначения лекарственного препарата по решению врачебной комиссии</t>
  </si>
  <si>
    <t>Профиль КСГ</t>
  </si>
  <si>
    <t>Перечень клинико-статистическх групп болезней,  при оплате которых не применяются коэффициенты уровня, утвержденные приложением 3.3 к Тарифному соглашению.</t>
  </si>
  <si>
    <t>Проведение первого этапа  экстракорпорального оплодотворения (стимуляция суперовуляции), I-II (стимуляция суперовуляции, получение яйцеклетки), I-III (стимуляция суперовуляции, получение яйцеклетки, экстракорпоральное оплодотворение и культивирование эмбрионов) без последующей криокосервации эмбрионов (неполный цикл)</t>
  </si>
  <si>
    <t>Проведение I-III этапов экстракорпорального оплодотворения (стимуляция суперовуляции, получение яйцеклетки, экстракорпоральное оплодотворение и культивирование эмбрионов) с последующей криоконсервацией эмбрионов (неполный цикл)</t>
  </si>
  <si>
    <t>Размораживание криоконсервированных эмбрионов с последующим переносом эмбрионов в полость матки (криоперенос)</t>
  </si>
  <si>
    <t>уровень 1 подуровень 1</t>
  </si>
  <si>
    <t>уровень 1 подуровень 2</t>
  </si>
  <si>
    <t>уровень 2 подуровень 3</t>
  </si>
  <si>
    <t>4.6.</t>
  </si>
  <si>
    <t>Несоответствие данных первичной медицинской документации данным реестра счетов, в том числе:</t>
  </si>
  <si>
    <t>Некорректное применение тарифа, требующее его замены по результатам экспертизы.</t>
  </si>
  <si>
    <t>4.6.2.</t>
  </si>
  <si>
    <t>метод оплаты, спецкоды</t>
  </si>
  <si>
    <t>Цели/врачебная специальность/
декретированные группы</t>
  </si>
  <si>
    <t>Травматология-ортопедия</t>
  </si>
  <si>
    <t>1.3.1</t>
  </si>
  <si>
    <t>Медицинская реабилитация (с применением роботизированной техники)</t>
  </si>
  <si>
    <t>1.3.2</t>
  </si>
  <si>
    <t>Медицинская реабилитация (без применения роботизированной техники)</t>
  </si>
  <si>
    <t>Комплексное обследование по бесплодному браку (женщины)</t>
  </si>
  <si>
    <t>Комплексное обследование по бесплодному браку (мужчины)</t>
  </si>
  <si>
    <t>Углубленное обследование с целью выявления нарушений слуха у детей (аудиологический скрининг II этапа)</t>
  </si>
  <si>
    <t>Динамическое наблюдение за пациентами, перенесшими трансплантацию органов</t>
  </si>
  <si>
    <t xml:space="preserve">Наблюдение женщин в период беременности </t>
  </si>
  <si>
    <t>Наблюдение беременных женщин</t>
  </si>
  <si>
    <t>Диспансеризация взрослого населения</t>
  </si>
  <si>
    <t>1-й этап  МУЖ (возраст по году исполнения)</t>
  </si>
  <si>
    <t>Х</t>
  </si>
  <si>
    <t>1-й этап  ЖЕН  (возраст по году исполнения)</t>
  </si>
  <si>
    <t>Профилактический медицинский осмотр взрослого населения</t>
  </si>
  <si>
    <t>Оказание неотложной помощи</t>
  </si>
  <si>
    <t>Оказание неотложной помощи в поликлинике и на дому</t>
  </si>
  <si>
    <t>Оказание неотложной помощи  в приемном покое</t>
  </si>
  <si>
    <t>Оказание неотложной помощи средним медперсоналом</t>
  </si>
  <si>
    <t>Услуги Центра здоровья</t>
  </si>
  <si>
    <t>Комплексное обследование</t>
  </si>
  <si>
    <t>0</t>
  </si>
  <si>
    <t>Посещение к среднему медперсоналу с профилактической целью</t>
  </si>
  <si>
    <t>Посещение к среднему медперсоналу по поводу заболевания</t>
  </si>
  <si>
    <t>КСГ</t>
  </si>
  <si>
    <t>* - тариф указан с применением управленческого коэффициента, предусмотренного приложением 3.3 к настоящему соглашению</t>
  </si>
  <si>
    <t xml:space="preserve"> КСГ</t>
  </si>
  <si>
    <t>Аборт медикаментозный</t>
  </si>
  <si>
    <t>Катамнестическое наблюдение за детьми с перинатальной патологией, II категория сложности</t>
  </si>
  <si>
    <t>Катамнестическое наблюдение за детьми с перинатальной патологией, III категория сложности</t>
  </si>
  <si>
    <t>0,9800 - 0,9999</t>
  </si>
  <si>
    <t>1,0000 - 1,0199</t>
  </si>
  <si>
    <t>1,0400 - 1,0599</t>
  </si>
  <si>
    <t>Медицинские организации</t>
  </si>
  <si>
    <t>ГБУЗ "Оренбургская областная клиническая больница"</t>
  </si>
  <si>
    <t>РСЦ - кардиологическое отделение для больных с острым инфарктом миокарда;</t>
  </si>
  <si>
    <t>РСЦ - неврологическое для больных с острым нарушением мозгового кровобращения</t>
  </si>
  <si>
    <t xml:space="preserve">Офтальмологическое </t>
  </si>
  <si>
    <t xml:space="preserve">Оториноларингологическое </t>
  </si>
  <si>
    <t xml:space="preserve">Хирургическое </t>
  </si>
  <si>
    <t xml:space="preserve">Урологическое </t>
  </si>
  <si>
    <t xml:space="preserve">Травматолого-ортопедическое </t>
  </si>
  <si>
    <t xml:space="preserve">Нейрохирургическое </t>
  </si>
  <si>
    <t>Отделение сосудистой хирургии</t>
  </si>
  <si>
    <t xml:space="preserve">Кардиологическое </t>
  </si>
  <si>
    <t xml:space="preserve">Неврологическое </t>
  </si>
  <si>
    <t xml:space="preserve">Кардиоаритмологическое </t>
  </si>
  <si>
    <t xml:space="preserve">Пульмонологическое </t>
  </si>
  <si>
    <t xml:space="preserve">Эндокринологическое </t>
  </si>
  <si>
    <t xml:space="preserve">Нефрологическое </t>
  </si>
  <si>
    <t xml:space="preserve">Ревматологическое </t>
  </si>
  <si>
    <t xml:space="preserve">Гастроэнтерологическое </t>
  </si>
  <si>
    <t>Отделение медицинской реабилитации</t>
  </si>
  <si>
    <t xml:space="preserve">Кардиохирургическое </t>
  </si>
  <si>
    <t>Отделение рентгенхирургических методов диагностики и лечения.</t>
  </si>
  <si>
    <t xml:space="preserve">Гематологическое </t>
  </si>
  <si>
    <t>ГАУЗ "Оренбургская областная клиническая больница № 2"</t>
  </si>
  <si>
    <t>Гинекологическое</t>
  </si>
  <si>
    <t>Неонатологическое</t>
  </si>
  <si>
    <t xml:space="preserve">Аллергологическое </t>
  </si>
  <si>
    <t>Акушерское (для беременных и рожениц)</t>
  </si>
  <si>
    <t>Акушерское (патологии беременности)</t>
  </si>
  <si>
    <t>Колопроктологическое</t>
  </si>
  <si>
    <t>Урологическое</t>
  </si>
  <si>
    <t>Хирургическое</t>
  </si>
  <si>
    <t>Торакальной хирургии</t>
  </si>
  <si>
    <t>ГБУЗ "Областная детская клиническая больница"</t>
  </si>
  <si>
    <t>Оториноларингологическое</t>
  </si>
  <si>
    <t>Офтальмологическое</t>
  </si>
  <si>
    <t>Педиатрическое</t>
  </si>
  <si>
    <t>Челюстно-лицевой хирургии</t>
  </si>
  <si>
    <t>Эндокринолагическое</t>
  </si>
  <si>
    <t>ГБУЗ "Областной Соль-Илецкий центр медицинской реабилитации "</t>
  </si>
  <si>
    <t>медицинская реабилитация</t>
  </si>
  <si>
    <t>Оренбургский филиал ФГАУ "МНТК"Микрохирургия глаза" име-ни академика С.Н. Федорова МЗ РФ</t>
  </si>
  <si>
    <t xml:space="preserve">офтальмологическое </t>
  </si>
  <si>
    <t>ГБУЗ "Оренбургский областной клинический онкологический диспансер"</t>
  </si>
  <si>
    <t>Онкологическое (торакальное)</t>
  </si>
  <si>
    <t>Онкологическое (гинекология)</t>
  </si>
  <si>
    <t>Онкологическое (урология)</t>
  </si>
  <si>
    <t>Онкологическое (противоопухолевой лекарственной терапии)</t>
  </si>
  <si>
    <t>Радиологические</t>
  </si>
  <si>
    <t>ГБУЗ "Орский онкологический диспансер"</t>
  </si>
  <si>
    <t>Онкологическое (хирургия)</t>
  </si>
  <si>
    <t>Онкологическое (химиотерапия)</t>
  </si>
  <si>
    <t>ГАУЗ "Оренбургский областной клинический кожно-венерологический диспансер"</t>
  </si>
  <si>
    <t>дерматологическое</t>
  </si>
  <si>
    <t>ГБУЗ "Городская клиническая больница № 1" города Оренбурга</t>
  </si>
  <si>
    <t>Нефрологическое</t>
  </si>
  <si>
    <t>Пульмонологическое</t>
  </si>
  <si>
    <t>Токсикологическое</t>
  </si>
  <si>
    <t xml:space="preserve">Гемодиализа </t>
  </si>
  <si>
    <t>Кардиологическое</t>
  </si>
  <si>
    <t>ГАУЗ "Городская клиническая больница № 2" города Оренбурга</t>
  </si>
  <si>
    <t>Акушерское дело</t>
  </si>
  <si>
    <t>ГАУЗ "Городская клиническая больница № 3" города Оренбурга</t>
  </si>
  <si>
    <t>терапевтическое</t>
  </si>
  <si>
    <t>ГБУЗ "Городская клиническая больница № 4" города Оренбурга</t>
  </si>
  <si>
    <t>Отделение травматологии (плановой)</t>
  </si>
  <si>
    <t>Отделение  травматологии (экстренной)</t>
  </si>
  <si>
    <t>Ортопедическое отделение</t>
  </si>
  <si>
    <t>Ожоговое отделение</t>
  </si>
  <si>
    <t>Хирургическое (гнойное)</t>
  </si>
  <si>
    <t>ГАУЗ "Городская клиническая больница № 6" города Оренбурга</t>
  </si>
  <si>
    <t>Гастроэнтерологическое</t>
  </si>
  <si>
    <t xml:space="preserve">ГБУЗ "Оренбургская областная клиническая инфекционная больница" </t>
  </si>
  <si>
    <t>инфекционное для взрослых</t>
  </si>
  <si>
    <t>инфекционное для детей</t>
  </si>
  <si>
    <t>ГАУЗ "Детская городская клиническая больница" города Оренбурга</t>
  </si>
  <si>
    <t>Неврологическое</t>
  </si>
  <si>
    <t xml:space="preserve">Терапевтическое </t>
  </si>
  <si>
    <t>Медицинская реабилитация</t>
  </si>
  <si>
    <t xml:space="preserve">Онкологическое </t>
  </si>
  <si>
    <t xml:space="preserve">ГБУЗ "Оренбургский клинический перинатальный центр" </t>
  </si>
  <si>
    <t>Неонатологическое (пат.новорожд и недоношенных)</t>
  </si>
  <si>
    <t>ГАУЗ "Городская клиническая больница им. Н.И.Пирогова" города Оренбурга</t>
  </si>
  <si>
    <t>Терапевтическое</t>
  </si>
  <si>
    <t>Терапевтическое (эндокринология)</t>
  </si>
  <si>
    <t>Кардиологическое (ПСО)</t>
  </si>
  <si>
    <t>Неврологическое (ПСО)</t>
  </si>
  <si>
    <t>Сердечно-сосудистое</t>
  </si>
  <si>
    <t>Нейрохирургическое</t>
  </si>
  <si>
    <t>ГБУЗ "Областной центр медицинской реабилитации"</t>
  </si>
  <si>
    <t>ГАУЗ "Городская больница № 1" города Орска</t>
  </si>
  <si>
    <t>Эндокринологическое</t>
  </si>
  <si>
    <t>ГАУЗ "Городская больница № 2" города Орска</t>
  </si>
  <si>
    <t>ГАУЗ "Городская больница № 3" города Орска</t>
  </si>
  <si>
    <t>Акушерское (для берем и рожениц)</t>
  </si>
  <si>
    <t>Акушерское (патологии берем)</t>
  </si>
  <si>
    <t>Инфекционное</t>
  </si>
  <si>
    <t>ГАУЗ "Городская больница № 4" города Орска</t>
  </si>
  <si>
    <t>Гематологическое</t>
  </si>
  <si>
    <t>ГАУЗ "Городская больница № 5" города Орска</t>
  </si>
  <si>
    <t>Отоларингологическое</t>
  </si>
  <si>
    <t>ГАУЗ "БСМП" города Новотроицка</t>
  </si>
  <si>
    <t xml:space="preserve">Травматологическое </t>
  </si>
  <si>
    <t xml:space="preserve">Инфекционное </t>
  </si>
  <si>
    <t>Диализа</t>
  </si>
  <si>
    <t>ГАУЗ "Детская городская больница" города Новотроицка</t>
  </si>
  <si>
    <t>ГБУЗ "Городская больница" города Медногорска</t>
  </si>
  <si>
    <t>Инфекционное (детское)</t>
  </si>
  <si>
    <t>ГБУЗ "Городская больница" города Бугуруслана</t>
  </si>
  <si>
    <t>Родильное (для беременных и рожениц)</t>
  </si>
  <si>
    <t>Родильное (патология беременности)</t>
  </si>
  <si>
    <t>Онкологическое (лек.терапия)</t>
  </si>
  <si>
    <t xml:space="preserve">Хирургическое  №2 </t>
  </si>
  <si>
    <t>ГБУЗ "Бугурусланская районная больница"</t>
  </si>
  <si>
    <t>Травматологическое</t>
  </si>
  <si>
    <t xml:space="preserve">ГБУЗ "Бузулукская больница скорой медицинской помощи" </t>
  </si>
  <si>
    <t>Родильное (патолгии беременности)</t>
  </si>
  <si>
    <t>кардиологические для больных с инфарктом миокарда (ПСО)</t>
  </si>
  <si>
    <t>Неонатологическое (патлогии новоржденных и недоношенных)</t>
  </si>
  <si>
    <t>Медицинской реабилитации</t>
  </si>
  <si>
    <t>Травматологии и ортопедии</t>
  </si>
  <si>
    <t>Отделение диализа</t>
  </si>
  <si>
    <t>ГБУЗ "Абдулинская районная больница"</t>
  </si>
  <si>
    <t>неврологическое (ПСО)</t>
  </si>
  <si>
    <t>кардиологическое (ПСО)</t>
  </si>
  <si>
    <t>Акушерское (патологии беременности, для беременных и рожениц)</t>
  </si>
  <si>
    <t>ГБУЗ "Адамовская районная больница"</t>
  </si>
  <si>
    <t>ГБУЗ "Акбулакская районная больница"</t>
  </si>
  <si>
    <t>Родильное (патологии беременности, для беременных и рожениц, для новорожденных)</t>
  </si>
  <si>
    <t>ГБУЗ "Александровская районная больница"</t>
  </si>
  <si>
    <t>ГБУЗ "Асекеевская районная больница"</t>
  </si>
  <si>
    <t>Родильное (патологии беременности, для беременных и рожениц)</t>
  </si>
  <si>
    <t>ГБУЗ  "Беляевская районная больница"</t>
  </si>
  <si>
    <t>ГБУЗ "Грачевская районная больница"</t>
  </si>
  <si>
    <t>Родильное ( патологии беременности,для беременных и рожениц, для новорожденных)</t>
  </si>
  <si>
    <t>ГБУЗ "Домбаровская районная больница"</t>
  </si>
  <si>
    <t>ГБУЗ "Илекская районная больница"</t>
  </si>
  <si>
    <t>Родильное (патологии беременности)</t>
  </si>
  <si>
    <t>ГАУЗ "Кваркенская районная больница"</t>
  </si>
  <si>
    <t>ГБУЗ "Красногвардейская районная больница"</t>
  </si>
  <si>
    <t>Родильное (патологии беременности, гинекология)</t>
  </si>
  <si>
    <t>ГБУЗ "Курманаевская районная больница"</t>
  </si>
  <si>
    <t xml:space="preserve">Педиатрическое </t>
  </si>
  <si>
    <t>ГБУЗ "Матвеевская районная больница"</t>
  </si>
  <si>
    <t>Родильное ( патологии беременности, для беременных и рожениц)</t>
  </si>
  <si>
    <t>ГАУЗ "Новоорская районная больница"</t>
  </si>
  <si>
    <t>неврологическо (ПСО)</t>
  </si>
  <si>
    <t>ГБУЗ "Новосергиевская районная больница"</t>
  </si>
  <si>
    <t>ГБУЗ "Октябрьская районная больница"</t>
  </si>
  <si>
    <t xml:space="preserve">терапевтическое </t>
  </si>
  <si>
    <t xml:space="preserve">педиатрическое </t>
  </si>
  <si>
    <t xml:space="preserve">инфекционное </t>
  </si>
  <si>
    <t>ГАУЗ " Оренбургская районная больница"</t>
  </si>
  <si>
    <t>ГБУЗ "Первомайская районная больница"</t>
  </si>
  <si>
    <t>Родильное (для беременных и рожениц, патологии беременности)</t>
  </si>
  <si>
    <t>ГБУЗ "Переволоцкая районная больница"</t>
  </si>
  <si>
    <t>ГБУЗ "Пономаревская районная больница"</t>
  </si>
  <si>
    <t>ГБУЗ "Сакмарская районная больница"</t>
  </si>
  <si>
    <t>ГБУЗ "Саракташская районная больница"</t>
  </si>
  <si>
    <t>Неврологическо (ПСО)</t>
  </si>
  <si>
    <t>Неврологическое, терапевтическое</t>
  </si>
  <si>
    <t>ГБУЗ "Светлинская районная больница"</t>
  </si>
  <si>
    <t>ГБУЗ "Северная районная больница"</t>
  </si>
  <si>
    <t>ГБУЗ "Соль-Илецкая районная больница"</t>
  </si>
  <si>
    <t>Родильное (патологии беременности, для новорожденных)</t>
  </si>
  <si>
    <t>ГБУЗ "Сорочинская районная больница"</t>
  </si>
  <si>
    <t>ГБУЗ "Ташлинская районная больница"</t>
  </si>
  <si>
    <t>Акушерское (патологии беременности, для новорожденных, для беременных и рожениц)</t>
  </si>
  <si>
    <t>ГБУЗ "Тоцкая районная больница"</t>
  </si>
  <si>
    <t>Акушерское (для новорожденных, патологии беременности, для беременных и рожениц)</t>
  </si>
  <si>
    <t>ГБУЗ "Тюльганская районная больница "</t>
  </si>
  <si>
    <t>ГБУЗ "Шарлыкская районная больница"</t>
  </si>
  <si>
    <t>ГБУЗ "Ясненская районная больница"</t>
  </si>
  <si>
    <t>НУЗ "Отделенческая клиническая больница на станции Оренбург открытого акционерного общества "Российские железные дороги"</t>
  </si>
  <si>
    <t>Хирургическое (травматология)</t>
  </si>
  <si>
    <t>Хирургическое (торакальное)</t>
  </si>
  <si>
    <t>Хирургическое (онкология)</t>
  </si>
  <si>
    <t>Хирургическое (гинекология)</t>
  </si>
  <si>
    <t>Хирургическое (урология)</t>
  </si>
  <si>
    <t>НУЗ "Узловая больница на станции Орск открытого акционерного общества "Российские железные дороги"</t>
  </si>
  <si>
    <t>Филиал № 3 ФГКУ "426 ВГ" МО РФ</t>
  </si>
  <si>
    <t>хирургическое</t>
  </si>
  <si>
    <t>абдоминальной хирургии</t>
  </si>
  <si>
    <t>неврологическое</t>
  </si>
  <si>
    <t>ФКУЗ МСЧ-56 ФСИН России</t>
  </si>
  <si>
    <t>МСЧ МВД по Оренбургской области</t>
  </si>
  <si>
    <t>ОАО"Санаторий - профилакторий "Солнечный"</t>
  </si>
  <si>
    <t>ОАО"Санаторий "Строитель"</t>
  </si>
  <si>
    <t>ГУП Оренбургской области "Санаторий "Южный Урал"\ООО "Санаторий "Южный Урал"</t>
  </si>
  <si>
    <t>ОАО "Санаторий "Дубовая роща"</t>
  </si>
  <si>
    <t>Гемодиафильтрация продленная</t>
  </si>
  <si>
    <r>
      <t>Доля норматива для прим Кдиф</t>
    </r>
    <r>
      <rPr>
        <sz val="9"/>
        <color rgb="FFFF0000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1,105</t>
    </r>
  </si>
  <si>
    <t>Стоматология детская</t>
  </si>
  <si>
    <t>Стоматология (средний медперсонал)</t>
  </si>
  <si>
    <t>ОРЕНБУРГ ОБЛАСТНАЯ КБ  № 2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</si>
  <si>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</si>
  <si>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</si>
  <si>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</si>
  <si>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</si>
  <si>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</si>
  <si>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</si>
  <si>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</si>
  <si>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</si>
  <si>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</si>
  <si>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</si>
  <si>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</si>
  <si>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</si>
  <si>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 БОЛЬНИЦА СКОРОЙ МЕДИЦИНСКОЙ ПОМОЩИ</t>
  </si>
  <si>
    <t>НОВОТРОИЦКАЯ ГАУЗ ДГБ</t>
  </si>
  <si>
    <t>МЕДНОГОРСКАЯ ГБ</t>
  </si>
  <si>
    <t>БУГУРУСЛАНСКАЯ ГБ</t>
  </si>
  <si>
    <t>БУГУРУСЛАНСКАЯ РБ</t>
  </si>
  <si>
    <t>БУЗУЛУКСКАЯ БОЛЬНИЦА СКОРОЙ МЕДИЦИНСКОЙ ПОМОЩИ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</si>
  <si>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</si>
  <si>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</si>
  <si>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</si>
  <si>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</si>
  <si>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</si>
  <si>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</si>
  <si>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</si>
  <si>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</si>
  <si>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</si>
  <si>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</si>
  <si>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</si>
  <si>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</si>
  <si>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</si>
  <si>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</si>
  <si>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</si>
  <si>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</si>
  <si>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</si>
  <si>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</si>
  <si>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</si>
  <si>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</si>
  <si>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</si>
  <si>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</si>
  <si>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</si>
  <si>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</si>
  <si>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</si>
  <si>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</si>
  <si>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</si>
  <si>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</si>
  <si>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</si>
  <si>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</si>
  <si>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</si>
  <si>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</si>
  <si>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</si>
  <si>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</si>
  <si>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</si>
  <si>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</si>
  <si>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</si>
  <si>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</si>
  <si>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ФГБУ "426 ВГ" МО РФ</t>
  </si>
  <si>
    <t xml:space="preserve">ФКУЗ МСЧ-56 ФСИН РОССИИ </t>
  </si>
  <si>
    <t>МСЧ МВД ПО ОРЕНБУРГСКОЙ ОБЛАСТИ</t>
  </si>
  <si>
    <t>КДЦ ООО</t>
  </si>
  <si>
    <t>Динамическое наблюдение</t>
  </si>
  <si>
    <t>неврологические для больных с ОНМК (ПСО)</t>
  </si>
  <si>
    <t>Хирургическое 3 уровень</t>
  </si>
  <si>
    <t>Хирургическое 2 уровень</t>
  </si>
  <si>
    <t xml:space="preserve">уровень 1 
подуровень 1 </t>
  </si>
  <si>
    <t>уровень 3
подуровень 3 (для ФГУ)</t>
  </si>
  <si>
    <t xml:space="preserve">уровень 1 
подуровень 2 </t>
  </si>
  <si>
    <t>уровень 2
подуровень 1</t>
  </si>
  <si>
    <t>уровень 2
подуровень 2</t>
  </si>
  <si>
    <t xml:space="preserve">уровень 2
подуровень 3 </t>
  </si>
  <si>
    <t>уровень 3
подуровень 1</t>
  </si>
  <si>
    <t xml:space="preserve">уровень 3
подуровень 2 </t>
  </si>
  <si>
    <t>Оказывают скорую медицинскую помощь</t>
  </si>
  <si>
    <t>Обследование в мобильном урологическом комплексе с целью выявления ЗНО у мужчин</t>
  </si>
  <si>
    <t>Уровни медицинских организаций или их структурных подразделений,  применяемые при оплате стационарной медицинской помощи по тарифам на основе клинико-статистических групп болезней (КСГ)</t>
  </si>
  <si>
    <t>Онкологическое (детское отделение)</t>
  </si>
  <si>
    <t>Отделение патологии беременности</t>
  </si>
  <si>
    <t>Родовое (для беременных и рожениц, для новорожденных)</t>
  </si>
  <si>
    <t>Хирургическое, в т.ч. акушерство и гинекология</t>
  </si>
  <si>
    <t>Акушерское ( патологии беременности, для беременных и рожениц, гинекологические)</t>
  </si>
  <si>
    <t>Сосудистое отделение</t>
  </si>
  <si>
    <t>Терапевтическое (пульмонология)</t>
  </si>
  <si>
    <t>21,27,33</t>
  </si>
  <si>
    <t>18,24,30</t>
  </si>
  <si>
    <t>41,43,47,49,51,53,57,59,61,63,77,79,81,83,85,87,89,91,93,95,97,99</t>
  </si>
  <si>
    <t>76,78,80,82,84,86,88,90,92,94,96,98</t>
  </si>
  <si>
    <t>65,67,69,71,73,75</t>
  </si>
  <si>
    <t>40,42,44,46,48,52,54,56,58,62,66,68,70,72,74</t>
  </si>
  <si>
    <t>50,60,64</t>
  </si>
  <si>
    <t>41,43,47,49,53,55,59,61,77,79,81,83,85,87,89,91,93,95,97,99</t>
  </si>
  <si>
    <t>51,57,63</t>
  </si>
  <si>
    <t>40,44,46,50,52,56,58,62,64,66,68,70,72,74</t>
  </si>
  <si>
    <t>42,48,54,60</t>
  </si>
  <si>
    <r>
      <t xml:space="preserve">2-й этап 
</t>
    </r>
    <r>
      <rPr>
        <sz val="10"/>
        <rFont val="Arial"/>
        <family val="2"/>
        <charset val="204"/>
      </rPr>
      <t>(1 посещение к врачу-терапевту, ВОП)</t>
    </r>
  </si>
  <si>
    <r>
      <t xml:space="preserve">2-й этап 
</t>
    </r>
    <r>
      <rPr>
        <sz val="10"/>
        <rFont val="Arial"/>
        <family val="2"/>
        <charset val="204"/>
      </rPr>
      <t>(2 специалиста (посещения), включая врача-терапевта)</t>
    </r>
  </si>
  <si>
    <r>
      <t xml:space="preserve">2-й этап 
</t>
    </r>
    <r>
      <rPr>
        <sz val="10"/>
        <rFont val="Arial"/>
        <family val="2"/>
        <charset val="204"/>
      </rPr>
      <t>(3 специалиста (посещения), включая врача- терапевта)</t>
    </r>
  </si>
  <si>
    <r>
      <t xml:space="preserve">2-й этап 
</t>
    </r>
    <r>
      <rPr>
        <sz val="10"/>
        <rFont val="Arial"/>
        <family val="2"/>
        <charset val="204"/>
      </rPr>
      <t>(4 специалиста (посещения), включая врача-терапевта)</t>
    </r>
  </si>
  <si>
    <t xml:space="preserve">  МУЖ (возраст по году исполнения)</t>
  </si>
  <si>
    <t xml:space="preserve">  ЖЕН  (возраст по году исполнения)</t>
  </si>
  <si>
    <t>ds02.005 
Экстракорпоральное 
оплодотворение</t>
  </si>
  <si>
    <t>0,3 х размер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</t>
  </si>
  <si>
    <t>Перечень оснований для отказа в оплате медицинской помощи (уменьшения оплаты медицинской помощи)</t>
  </si>
  <si>
    <t>Размер неоплаты или неполной оплаты затрат медицинской организации на оказание медицинской помощи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</si>
  <si>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страхования;</t>
  </si>
  <si>
    <t>на выбор врача путем подачи заявления лично или через своего представителя на имя руководителя медицинской организации;</t>
  </si>
  <si>
    <t>нарушение условий оказания медицинской помощи, в том числе сроков ожидания медицинской помощи, предоставляемой в плановом порядке, времени доезда бригад скорой медицинской помощи при оказании скорой медицинской помощи в экстренной форме, несвоевременное 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наблюдения;</t>
  </si>
  <si>
    <t>1.1.4.</t>
  </si>
  <si>
    <t>невключение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</si>
  <si>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r>
      <t xml:space="preserve">не повлекший </t>
    </r>
    <r>
      <rPr>
        <sz val="12"/>
        <rFont val="Times New Roman"/>
        <family val="1"/>
        <charset val="204"/>
      </rPr>
      <t>за собой причинение вреда здоровью,   не   создавший   риска прогрессирования имеющегося заболевания, не создавший риска возникновения нового заболевания;</t>
    </r>
  </si>
  <si>
    <t>1,0  х размер 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</t>
  </si>
  <si>
    <r>
      <t>повлекший</t>
    </r>
    <r>
      <rPr>
        <sz val="12"/>
        <rFont val="Times New Roman"/>
        <family val="1"/>
        <charset val="204"/>
      </rPr>
      <t xml:space="preserve"> за собой причинение вреда здоровью либо создавший риск прогрессирования имеющегося заболевания, либо создавший риск возникновения нового заболевания</t>
    </r>
  </si>
  <si>
    <t>3,0  х размер 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</t>
  </si>
  <si>
    <r>
      <t xml:space="preserve">не повлекший </t>
    </r>
    <r>
      <rPr>
        <sz val="12"/>
        <rFont val="Times New Roman"/>
        <family val="1"/>
        <charset val="204"/>
      </rPr>
      <t>за собой ухудшение состояния здоровья, не создавший риска прогрессирования имеющегося заболевания, не создавший риска возникновения нового заболевания;</t>
    </r>
  </si>
  <si>
    <r>
      <t xml:space="preserve">повлекший </t>
    </r>
    <r>
      <rPr>
        <sz val="12"/>
        <rFont val="Times New Roman"/>
        <family val="1"/>
        <charset val="204"/>
      </rPr>
      <t xml:space="preserve"> за собой ухудшение состояния здоровья,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 (за исключением случаев отказа застрахованного лица, оформленного в установленном порядке).</t>
    </r>
  </si>
  <si>
    <r>
      <t>Взимание</t>
    </r>
    <r>
      <rPr>
        <sz val="12"/>
        <rFont val="Times New Roman"/>
        <family val="1"/>
        <charset val="204"/>
      </rPr>
      <t xml:space="preserve"> платы с застрахованных лиц за оказанную медицинскую помощь, предусмотренную территориальной программой обязательного медицинского страхования</t>
    </r>
  </si>
  <si>
    <r>
      <t>1,0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</si>
  <si>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r>
      <t xml:space="preserve">Приобретение </t>
    </r>
    <r>
      <rPr>
        <sz val="12"/>
        <rFont val="Times New Roman"/>
        <family val="1"/>
        <charset val="204"/>
      </rPr>
      <t>пациентом или лицом, действовавшим в интересах пациента,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препаратов, и(или) медицинских изделий, включенных в перечень медицинских изделий, имплантируемых в организм человека , на основе клинических рекомендаций, с учетом стандартов медицинской помощи.</t>
    </r>
  </si>
  <si>
    <r>
      <t>0,5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</si>
  <si>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0,5  х размер 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</t>
  </si>
  <si>
    <r>
      <t>Раздел 2</t>
    </r>
    <r>
      <rPr>
        <sz val="12"/>
        <rFont val="Times New Roman"/>
        <family val="1"/>
        <charset val="204"/>
      </rPr>
      <t xml:space="preserve">. </t>
    </r>
    <r>
      <rPr>
        <b/>
        <sz val="12"/>
        <rFont val="Times New Roman"/>
        <family val="1"/>
        <charset val="204"/>
      </rPr>
      <t>Отсутствие информированности застрахованных лиц</t>
    </r>
  </si>
  <si>
    <t>об условиях оказания медицинской помощи, установленных территориальной программой государственных гарантий оказания гражданам Российской Федерации бесплатной медицинской помощи, в том числе о сроках ожидания медицинской помощи;</t>
  </si>
  <si>
    <t>о критериях доступности и качества медицинской помощи;</t>
  </si>
  <si>
    <t xml:space="preserve">о перечне жизненно необходимых и важнейших лекарственных препаратов;
</t>
  </si>
  <si>
    <t>1,0 х размер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108н,</t>
  </si>
  <si>
    <t>Отсутствие на информационных стендах в медицинских организациях следующей информации:</t>
  </si>
  <si>
    <t>0,3 х размер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</t>
  </si>
  <si>
    <t>о перечне жизненно необходимых и важнейших лекарственных препаратов;</t>
  </si>
  <si>
    <t xml:space="preserve">0,3 х размер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 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</si>
  <si>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пятидесяти процентной скидкой;</t>
  </si>
  <si>
    <t>Раздел 3. Нарушения при оказании медицинской помощи</t>
  </si>
  <si>
    <t>Случаи нарушения врачебной этики деонтологии медицинскими работниками (устанавливаются по обращениям застрахованных лиц)</t>
  </si>
  <si>
    <r>
      <t>0,1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</si>
  <si>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1,0 х размер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</si>
  <si>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 и с учетом стандартов медицинской помощи, в том числе рекомендаций по применению методов профилактики, диагностики, лечения и реабилитации, данных медицинскими работниками национальных медицинских исследовательских центров в ходе консультаций/консилиумов с применением телемедицинских технологий:</t>
  </si>
  <si>
    <r>
      <t xml:space="preserve">не повлиявшее </t>
    </r>
    <r>
      <rPr>
        <sz val="12"/>
        <rFont val="Times New Roman"/>
        <family val="1"/>
        <charset val="204"/>
      </rPr>
      <t>на состояние здоровья застрахованного лица</t>
    </r>
  </si>
  <si>
    <r>
      <t>приведшее к удлинению</t>
    </r>
    <r>
      <rPr>
        <sz val="12"/>
        <rFont val="Times New Roman"/>
        <family val="1"/>
        <charset val="204"/>
      </rPr>
      <t xml:space="preserve"> сроков лечения сверх установленных (за исключением случаев отказа застрахованного лица от медицинского вмешательства, в установленных законодательством РФ случаев);</t>
    </r>
  </si>
  <si>
    <r>
      <t>0,3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</si>
  <si>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r>
      <t>приведшее к ухудшению</t>
    </r>
    <r>
      <rPr>
        <sz val="12"/>
        <rFont val="Times New Roman"/>
        <family val="1"/>
        <charset val="204"/>
      </rPr>
      <t xml:space="preserve"> состояния здоровья застрахованного лица, либо создавшее риск прогрессирования 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вмешательства, в установленных законодательством РФ случаев);</t>
    </r>
  </si>
  <si>
    <r>
      <t>0,4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</si>
  <si>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r>
      <t>приведшее к инвалидизации</t>
    </r>
    <r>
      <rPr>
        <sz val="12"/>
        <rFont val="Times New Roman"/>
        <family val="1"/>
        <charset val="204"/>
      </rPr>
      <t xml:space="preserve"> (за исключением случаев отказа застрахованного лица от медицинского вмешательства,  в установленных законодательством РФ случаев);</t>
    </r>
  </si>
  <si>
    <r>
      <t>0,9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</si>
  <si>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r>
      <t>приведшее к летальному исходу</t>
    </r>
    <r>
      <rPr>
        <sz val="12"/>
        <rFont val="Times New Roman"/>
        <family val="1"/>
        <charset val="204"/>
      </rPr>
      <t xml:space="preserve"> (за исключением случаев отказа застрахованного лица от медицинского вмешательства,  в установленных законодательством РФ случаев);</t>
    </r>
  </si>
  <si>
    <t>3,0 х размер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</t>
  </si>
  <si>
    <t>3.2.6.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</si>
  <si>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</si>
  <si>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Выполнение непоказанных, неоправданных с клинической точки зрения, не регламентированных порядками оказания медицинской помощи, клиническими рекомендациями, стандартами медицинской помощи мероприятий:</t>
  </si>
  <si>
    <t>3.3.1.</t>
  </si>
  <si>
    <r>
      <t xml:space="preserve">приведшее к ухудшению </t>
    </r>
    <r>
      <rPr>
        <sz val="12"/>
        <rFont val="Times New Roman"/>
        <family val="1"/>
        <charset val="204"/>
      </rPr>
      <t>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вмешательства, в установленных законодательством Российской Федерации случаях).</t>
    </r>
  </si>
  <si>
    <r>
      <t>Преждевременное</t>
    </r>
    <r>
      <rPr>
        <sz val="12"/>
        <rFont val="Times New Roman"/>
        <family val="1"/>
        <charset val="204"/>
      </rPr>
      <t xml:space="preserve">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вмешательства, в установленных законодательством Российской Федерации случаях).</t>
    </r>
  </si>
  <si>
    <r>
      <t>Нарушения</t>
    </r>
    <r>
      <rPr>
        <sz val="12"/>
        <rFont val="Times New Roman"/>
        <family val="1"/>
        <charset val="204"/>
      </rPr>
      <t xml:space="preserve">  при оказании медицинской помощи (в частности, преждевременная выписка из медицинской организации), вследствие которых, при отсутствии положительной динамики в состоянии здоровья, потребовалось повторное обоснованное обращение застрахованного лица за медицинской помощью по поводу того же заболевания в течение тридцати дней со дня окончания оказания медицинской помощи амбулаторно, стационарно (повторная госпитализация); повторный вызов скорой медицинской помощи в течение двадцати четырех часов от момента предшествующего вызова.</t>
    </r>
    <r>
      <rPr>
        <b/>
        <sz val="12"/>
        <rFont val="Times New Roman"/>
        <family val="1"/>
        <charset val="204"/>
      </rPr>
      <t xml:space="preserve">
</t>
    </r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</si>
  <si>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</si>
  <si>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r>
      <t>0,8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</si>
  <si>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r>
      <t xml:space="preserve">Госпитализация застрахованного лица без медицинских показаний </t>
    </r>
    <r>
      <rPr>
        <b/>
        <sz val="12"/>
        <rFont val="Times New Roman"/>
        <family val="1"/>
        <charset val="204"/>
      </rPr>
      <t>(необоснованная госпитализация)</t>
    </r>
    <r>
      <rPr>
        <sz val="12"/>
        <rFont val="Times New Roman"/>
        <family val="1"/>
        <charset val="204"/>
      </rPr>
      <t>, медицинская помощь которому могла быть предоставлена в установленном объеме амбулаторно, в дневном стационаре.</t>
    </r>
  </si>
  <si>
    <r>
      <t>0,7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</si>
  <si>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r>
      <t>Госпитализация застрахованного лица, медицинская помощь которому должна быть оказана в стационаре другого профиля</t>
    </r>
    <r>
      <rPr>
        <b/>
        <sz val="12"/>
        <rFont val="Times New Roman"/>
        <family val="1"/>
        <charset val="204"/>
      </rPr>
      <t xml:space="preserve"> (непрофильная госпитализация), </t>
    </r>
    <r>
      <rPr>
        <sz val="12"/>
        <rFont val="Times New Roman"/>
        <family val="1"/>
        <charset val="204"/>
      </rPr>
      <t>кроме случаев госпитализации по неотложным показаниям.</t>
    </r>
  </si>
  <si>
    <r>
      <t>0,6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</si>
  <si>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3.9.</t>
  </si>
  <si>
    <r>
      <rPr>
        <b/>
        <sz val="12"/>
        <rFont val="Times New Roman"/>
        <family val="1"/>
        <charset val="204"/>
      </rPr>
      <t>Повторное</t>
    </r>
    <r>
      <rPr>
        <sz val="12"/>
        <rFont val="Times New Roman"/>
        <family val="1"/>
        <charset val="204"/>
      </rPr>
      <t xml:space="preserve">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организациях.</t>
    </r>
  </si>
  <si>
    <t>Необоснованное назначение лекарственных препаратов; одновременное назначение аналогичных лекарственных препаратов, связанное с риском для здоровья пациента и/или приводящее к удорожанию оказания медицинской помощи.</t>
  </si>
  <si>
    <t>3.11.</t>
  </si>
  <si>
    <t>Невыполнение по вине медицинской организации патологоанатомического вскрытия в соответствии с действующим законодательством</t>
  </si>
  <si>
    <r>
      <rPr>
        <b/>
        <sz val="12"/>
        <rFont val="Times New Roman"/>
        <family val="1"/>
        <charset val="204"/>
      </rPr>
      <t xml:space="preserve">Наличие расхождений клинического и патологоанатомического </t>
    </r>
    <r>
      <rPr>
        <sz val="12"/>
        <rFont val="Times New Roman"/>
        <family val="1"/>
        <charset val="204"/>
      </rPr>
      <t>диагнозов 2 - 3 категории вследствие нарушений при оказании медицинской помощи, установленных по результатам экспертизы качества медицинской помощи.</t>
    </r>
  </si>
  <si>
    <t xml:space="preserve">Непредставление медицинской документации, подтверждающей факт оказания застрахованному лицу медицинской помощи в медицинской организации без объективных причин. </t>
  </si>
  <si>
    <r>
      <rPr>
        <b/>
        <sz val="12"/>
        <rFont val="Times New Roman"/>
        <family val="1"/>
        <charset val="204"/>
      </rPr>
      <t xml:space="preserve">Отсутствие </t>
    </r>
    <r>
      <rPr>
        <sz val="12"/>
        <rFont val="Times New Roman"/>
        <family val="1"/>
        <charset val="204"/>
      </rPr>
      <t>в медицинской документации результатов обследований, осмотров, консультаций специалистов, дневниковых записей,</t>
    </r>
    <r>
      <rPr>
        <b/>
        <sz val="12"/>
        <rFont val="Times New Roman"/>
        <family val="1"/>
        <charset val="204"/>
      </rPr>
      <t xml:space="preserve"> позволяющих оценить динамику состояния здоровья застрахованного лица</t>
    </r>
    <r>
      <rPr>
        <sz val="12"/>
        <rFont val="Times New Roman"/>
        <family val="1"/>
        <charset val="204"/>
      </rPr>
      <t>, объем, характер, условия предоставления медицинской помощи и провести оценку качества оказанной медицинской помощи.</t>
    </r>
  </si>
  <si>
    <r>
      <t xml:space="preserve">Отсутствие в документации </t>
    </r>
    <r>
      <rPr>
        <b/>
        <sz val="12"/>
        <rFont val="Times New Roman"/>
        <family val="1"/>
        <charset val="204"/>
      </rPr>
      <t>информированного добровольного</t>
    </r>
    <r>
      <rPr>
        <sz val="12"/>
        <rFont val="Times New Roman"/>
        <family val="1"/>
        <charset val="204"/>
      </rPr>
      <t xml:space="preserve"> согласия застрахованного лица на медицинское вмешательство  или отказа застрахованного лица от медицинского вмешательства, в установленных законодательством Российской Федерации случаях.</t>
    </r>
  </si>
  <si>
    <r>
      <t xml:space="preserve">Наличие </t>
    </r>
    <r>
      <rPr>
        <b/>
        <sz val="12"/>
        <rFont val="Times New Roman"/>
        <family val="1"/>
        <charset val="204"/>
      </rPr>
      <t>признаков искажения сведений</t>
    </r>
    <r>
      <rPr>
        <sz val="12"/>
        <rFont val="Times New Roman"/>
        <family val="1"/>
        <charset val="204"/>
      </rPr>
      <t>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заболевания).</t>
    </r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</si>
  <si>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т.п.).</t>
  </si>
  <si>
    <t>разница тарифа, предъявленного к оплате, и тарифа, который следует применить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</si>
  <si>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</si>
  <si>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наблюдение;</t>
  </si>
  <si>
    <t>наличие в реестре счета неактуальных данных о застрахованных лицах;</t>
  </si>
  <si>
    <t>включение в реестры счетов случаев оказания медицинской помощи, предоставленной категориям граждан, не подлежащим страхованию по обязательному медицинскому страхованию на территории Российской Федерации.</t>
  </si>
  <si>
    <t>Нарушения, связанные с включением в реестр счетов видов медицинской помощи, не входящих в территориальную программу обязательного медицинского страхования, в том числе:</t>
  </si>
  <si>
    <t>Предъявление к оплате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 обязательного медицинского страхования;</t>
  </si>
  <si>
    <t>Включение в реестр счетов медицинской помощи, подлежащей оплате из других источников финансирования (тяжелые несчастные случаи на производстве, оплачиваемые Фондом социального страхования).</t>
  </si>
  <si>
    <t>Предоставление реестров счетов в случае прекращения в установленном порядке действия лицензии медицинской организации на осуществление медицинской деятельности;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</si>
  <si>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в системе обязательного медицинского страхования.</t>
  </si>
  <si>
    <t xml:space="preserve">Включения в реестр счетов медицинской помощи:
- амбулаторных посещений в период пребывания застрахованного лица в условиях стационара, дневного стационара (кроме дня поступления и выписки из стационара, дневного стационара, а также консультаций в других медицинских организациях);
- дней лечения застрахованного лица в условиях дневного стационара в период пребывания пациента в условиях стационара (кроме дня поступления и выписки из стационара, а также консультаций в других медицинских организациях).
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</si>
  <si>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</si>
  <si>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>5.8.</t>
  </si>
  <si>
    <t>Отсутствие в реестре счетов сведений о страховом случае с летальным исходом.</t>
  </si>
  <si>
    <t>Неврологическое для больных с острыми нарушениями мозгового кровообращения (ПСО)</t>
  </si>
  <si>
    <t>кардиологические для больных с острым инфарктом миокарда (ПСО)</t>
  </si>
  <si>
    <t>неврологические для больных с острыми нарушениями мозгового кровообращения (ПСО)</t>
  </si>
  <si>
    <t>неврологические (ПСО)</t>
  </si>
  <si>
    <t>Родильное (гинекология, для беременных и рожениц, патологии беременности)</t>
  </si>
  <si>
    <t>41,43,45,47,49,51,53,55,57,59,61,63,65,67,69,71,73,75,77,79,81,83,85, 87,89,91,93,95,97,99</t>
  </si>
  <si>
    <t>40,42,44,46,48,50,52,54,56,58,60,62,64,66,68,70,72,74,76,78,80,82,84, 86,88,90,92,94,96,98</t>
  </si>
  <si>
    <t>19,21,23,25,27,29,31,33</t>
  </si>
  <si>
    <t>35,37,39</t>
  </si>
  <si>
    <t>18,20,22,24,26,28,30,32,34</t>
  </si>
  <si>
    <t>36, 38</t>
  </si>
  <si>
    <t>Сведения о применяемых способах оплаты медицинской помощи в разрезе видов помощи, 
условий ее предоставления и медицинских организаций в 2020 году</t>
  </si>
  <si>
    <t>оплата стоматологической помощи по подушевому принципу</t>
  </si>
  <si>
    <t>ЭТО в приложении должно быть скрыто</t>
  </si>
  <si>
    <t>имеют в структуре ФП/ФАП</t>
  </si>
  <si>
    <t>Значения коэффициентов дифференциации подушевого норматива финансового обеспечения амбулаторной помощи на 2020 год</t>
  </si>
  <si>
    <t>18-64</t>
  </si>
  <si>
    <t>65 и старше</t>
  </si>
  <si>
    <t xml:space="preserve">Значение </t>
  </si>
  <si>
    <t>Краткое наименование МО</t>
  </si>
  <si>
    <t>Группы МО, дифференцированные 
по численности обслуживаемого населения</t>
  </si>
  <si>
    <t>1.1 Половозрастные коэффициенты дифференциации подушевого норматива (СКД пвi)</t>
  </si>
  <si>
    <t>1.2 Коэффициенты уровня окзания медицинской помощи (КУ мо)</t>
  </si>
  <si>
    <t>1.3 Коэффициент на прикрепившихся лиц с учетом расходов на содержание медицинской организации и оплату труда персонала, устанавливаемого для медицинских организаций и их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(КД от)</t>
  </si>
  <si>
    <t>КУмо</t>
  </si>
  <si>
    <t>КДпвi</t>
  </si>
  <si>
    <t>КДот</t>
  </si>
  <si>
    <t>Обращение по заболеванию</t>
  </si>
  <si>
    <t>Разовое посещение по заболеванию</t>
  </si>
  <si>
    <t>1.1</t>
  </si>
  <si>
    <t>2.2</t>
  </si>
  <si>
    <t>Посещение с профилактической целью</t>
  </si>
  <si>
    <t>3</t>
  </si>
  <si>
    <t>4.1.1</t>
  </si>
  <si>
    <t>4.1.2</t>
  </si>
  <si>
    <t>4.2</t>
  </si>
  <si>
    <t>4.3.1</t>
  </si>
  <si>
    <t>4.3.2</t>
  </si>
  <si>
    <t>Комплексное обследование репродуктивных органов у женщин в целях раннего выявления новообразований в БМДЦЖЗ "Белая роза" в возрасте после 35 лет (полных)</t>
  </si>
  <si>
    <t>Комплексное обследование репродуктивных органов у женщин в целях раннего выявления новообразований в БМДЦЖЗ "Белая роза" в возрастеот 21 до 34 полных лет включительно</t>
  </si>
  <si>
    <t>4.6</t>
  </si>
  <si>
    <t>4.7</t>
  </si>
  <si>
    <t>Посещения по другим обстоятельствам</t>
  </si>
  <si>
    <t>Таблица соответствия врачебных специальностей перечню специалистов, применяемому для оплаты амбулаторной помощи в 2020 году</t>
  </si>
  <si>
    <t>Врачебная специальность в соответствии с перечнем, предусмотренным Тарифным соглашением на 2020 г.</t>
  </si>
  <si>
    <t>st08.002</t>
  </si>
  <si>
    <t>st08.003</t>
  </si>
  <si>
    <t>st15.018</t>
  </si>
  <si>
    <t>st15.019</t>
  </si>
  <si>
    <t>Эпилепсия (уровень 3)</t>
  </si>
  <si>
    <t>st15.020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</si>
  <si>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</si>
  <si>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</si>
  <si>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t>Установка, замена порт системы (катетера) для лекарственной терапии злокачественных новообразований</t>
  </si>
  <si>
    <t>st19.059</t>
  </si>
  <si>
    <t>st19.060</t>
  </si>
  <si>
    <t>st19.061</t>
  </si>
  <si>
    <t>st25.008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</si>
  <si>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</si>
  <si>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кардиореабилитация (5 баллов по ШРМ)</t>
  </si>
  <si>
    <t>Медицинская реабилитация при других соматических заболеваниях (4 балла по ШРМ)</t>
  </si>
  <si>
    <t>Соматические заболевания, осложненные старческой астенией</t>
  </si>
  <si>
    <t>Тариф за законченный случай лечения в условиях стационара на основе 
клинико-статистических групп болезней с 01.01.2020 г.</t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</si>
  <si>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</si>
  <si>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</si>
  <si>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</si>
  <si>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</si>
  <si>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</si>
  <si>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</si>
  <si>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</si>
  <si>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</si>
  <si>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ds19.034</t>
  </si>
  <si>
    <t>ds19.035</t>
  </si>
  <si>
    <t>ds19.036</t>
  </si>
  <si>
    <t>Тариф за законченный случай лечения в условиях дневного стационара на основе 
клинико-статистических групп болезней с 01.01.2020 г.</t>
  </si>
  <si>
    <t xml:space="preserve">ЧУЗ "КБ "РЖД-Медицина" г. Оренбург" </t>
  </si>
  <si>
    <t>ЧУЗ "РЖД-Медицина" г. Орск"</t>
  </si>
  <si>
    <t>ЧУЗ "РЖД-Медицина" г. Бузулук"</t>
  </si>
  <si>
    <t>ЧУЗ  "РЖД-Медицина" г. Абдулино"</t>
  </si>
  <si>
    <t>560144</t>
  </si>
  <si>
    <t>ГБУЗ "ООКСПК"</t>
  </si>
  <si>
    <t>ЗАО "Щелкунчик"</t>
  </si>
  <si>
    <t>ООО "Поликлиника "ЦК-5601"</t>
  </si>
  <si>
    <t>Филиал № 5 ФГБУ "426 ВГ" Минобороны России</t>
  </si>
  <si>
    <t>ГАУЗ "ОДКБ"</t>
  </si>
  <si>
    <t>ООО УЛЬЯНА</t>
  </si>
  <si>
    <t>560242</t>
  </si>
  <si>
    <t>ООО "МЕДЭКО"</t>
  </si>
  <si>
    <t>560243</t>
  </si>
  <si>
    <t>ООО "Клиника Парацельс"</t>
  </si>
  <si>
    <t>560244</t>
  </si>
  <si>
    <t>ООО "Моя Стоматология"</t>
  </si>
  <si>
    <t>560245</t>
  </si>
  <si>
    <t>ООО "СТМ СТОМАТОЛОГИЯ"</t>
  </si>
  <si>
    <t>560246</t>
  </si>
  <si>
    <t>ООО "ВИТА-ДЕНТ"</t>
  </si>
  <si>
    <t>560248</t>
  </si>
  <si>
    <t>ООО "Смайл ДЕНТ"</t>
  </si>
  <si>
    <t>560249</t>
  </si>
  <si>
    <t>ООО "УКЛРЦ"</t>
  </si>
  <si>
    <t>МО уровень 1 подуровень 1</t>
  </si>
  <si>
    <t>МО уровень 1 подуровень 2</t>
  </si>
  <si>
    <t>18-59</t>
  </si>
  <si>
    <t>60 и старше</t>
  </si>
  <si>
    <t>55 и старше</t>
  </si>
  <si>
    <t>Группы ФП/ФАП 
в зависимости от численности обслуживаемого населения</t>
  </si>
  <si>
    <t>от 100 до 900 жителей</t>
  </si>
  <si>
    <t>от 900 до 1500 жителей</t>
  </si>
  <si>
    <t>от 1500 до 2000 жителей</t>
  </si>
  <si>
    <t xml:space="preserve">Финансовые нормативы обеспечения 
фельдшерско-акушерских пунктов на 2020 год </t>
  </si>
  <si>
    <t>Поправочные коэффициенты для применения тарифов на основе КСГ в условиях стационара на 2020 год</t>
  </si>
  <si>
    <t>Коэффициенты относительной затратоемкости для расчета стационарного тарифа на основе клинико-статистических групп болезней на 2020 год</t>
  </si>
  <si>
    <t>Хирургическоt</t>
  </si>
  <si>
    <t>Значение норматива,  руб.</t>
  </si>
  <si>
    <t xml:space="preserve">Тариф на 2020г. </t>
  </si>
  <si>
    <t>№</t>
  </si>
  <si>
    <t>Наименование ФАП</t>
  </si>
  <si>
    <t>КДн</t>
  </si>
  <si>
    <t>КДк</t>
  </si>
  <si>
    <t>Алферовский ФАП</t>
  </si>
  <si>
    <t>Верхне-Курмейский ФАП</t>
  </si>
  <si>
    <t>Радовский ФАП</t>
  </si>
  <si>
    <t>Васькинский ФАП</t>
  </si>
  <si>
    <t>Захаркинский ФАП</t>
  </si>
  <si>
    <t>Степановский ФАП</t>
  </si>
  <si>
    <t>Зериклинский ФАП</t>
  </si>
  <si>
    <t>Камыш-Садакский ФАП</t>
  </si>
  <si>
    <t>Петровский ФАП</t>
  </si>
  <si>
    <t>Авдеевский ФАП</t>
  </si>
  <si>
    <t>Егорьевский ФАП</t>
  </si>
  <si>
    <t>Искринский ФАП</t>
  </si>
  <si>
    <t>Булатовский ФАП</t>
  </si>
  <si>
    <t>Емантаевский ФАП</t>
  </si>
  <si>
    <t>Исайкинский ФАП</t>
  </si>
  <si>
    <t>Первомайский ФАП</t>
  </si>
  <si>
    <t>Больше-Сурметский ФАП</t>
  </si>
  <si>
    <t>Нижне-Курмейский ФАП</t>
  </si>
  <si>
    <t>Ново-Тирисский ФАП</t>
  </si>
  <si>
    <t>Абдрахмановский ФАП</t>
  </si>
  <si>
    <t>Мало-Сурметский ФАП</t>
  </si>
  <si>
    <t>Тирис-Усмановский ФАП</t>
  </si>
  <si>
    <t>Старо-Шалтинский ФАП</t>
  </si>
  <si>
    <t>Николькинский ФАП</t>
  </si>
  <si>
    <t>Чеганлинский ФАП</t>
  </si>
  <si>
    <t>Артемьевский ФАП</t>
  </si>
  <si>
    <t>Ново-Якуповский ФАП</t>
  </si>
  <si>
    <t>Покровский ФАП</t>
  </si>
  <si>
    <t>Старотепловский ФАП</t>
  </si>
  <si>
    <t>Рябцевский ФАП</t>
  </si>
  <si>
    <t>Екатериновский ФАП</t>
  </si>
  <si>
    <t>Воронцовский ФАП</t>
  </si>
  <si>
    <t>Краснослободский ФАП</t>
  </si>
  <si>
    <t>Елховский ФАП</t>
  </si>
  <si>
    <t>Дмитриевский ФАП</t>
  </si>
  <si>
    <t>Алдаркинский ФАП</t>
  </si>
  <si>
    <t>Липовский ФАП</t>
  </si>
  <si>
    <t>Перевозинский ФАП</t>
  </si>
  <si>
    <t>Твердиловский ФАП</t>
  </si>
  <si>
    <t>Тупиковский ФАП</t>
  </si>
  <si>
    <t>Жилинский ФАП</t>
  </si>
  <si>
    <t>Колтубановский ФАП</t>
  </si>
  <si>
    <t>Троицкий ФАП</t>
  </si>
  <si>
    <t>Шахматовский ФАП</t>
  </si>
  <si>
    <t>Искровский ФАП</t>
  </si>
  <si>
    <t>Сухореченский ФАП</t>
  </si>
  <si>
    <t>Вишневский ФАП</t>
  </si>
  <si>
    <t>Октябрьский</t>
  </si>
  <si>
    <t>ГАУЗ БСМП г.Новотроицка</t>
  </si>
  <si>
    <t>ФАП с.Новоникольск</t>
  </si>
  <si>
    <t>ФАП с.Губерля</t>
  </si>
  <si>
    <t>ФАП с.Пригорное</t>
  </si>
  <si>
    <t>ФАП п.Аккермановка</t>
  </si>
  <si>
    <t>ФАП с.Хабарное</t>
  </si>
  <si>
    <t>ГБУЗ ГКБ № 1 г.Оренбурга</t>
  </si>
  <si>
    <t>ГАУЗ ГКБ № 6 г.Оренбурга</t>
  </si>
  <si>
    <t>ФАП «Чистые Пруды»</t>
  </si>
  <si>
    <t>ГАУЗ ГБ № 1 г.Орска</t>
  </si>
  <si>
    <t>ФАП с.Тукай</t>
  </si>
  <si>
    <t>ФАП пос. Ора</t>
  </si>
  <si>
    <t xml:space="preserve">ФАП п. Новоказачий </t>
  </si>
  <si>
    <t>ФАП с.Ударник</t>
  </si>
  <si>
    <t>ФАП с.Крыловка</t>
  </si>
  <si>
    <t>ГАУЗ ГБ № 3 г.Орска</t>
  </si>
  <si>
    <t>ГАУЗ ГБ № 4 г.Орска</t>
  </si>
  <si>
    <t>ФАП пос. Мирный</t>
  </si>
  <si>
    <t>Талды-Кудукский ФАП</t>
  </si>
  <si>
    <t>Кобловский ФАП</t>
  </si>
  <si>
    <t>Смирновский ФАП</t>
  </si>
  <si>
    <t>ФАП с.Сухоречка</t>
  </si>
  <si>
    <t>Беляевский ФАП</t>
  </si>
  <si>
    <t>Егинсайский ФАП</t>
  </si>
  <si>
    <t>Михайловский ФАП</t>
  </si>
  <si>
    <t>Мещеряковский ФАП</t>
  </si>
  <si>
    <t>Перовский ФАП</t>
  </si>
  <si>
    <t>Елшанский ФАП</t>
  </si>
  <si>
    <t>Ащебутакский ФАП</t>
  </si>
  <si>
    <t>ФАП Кирпичного завода</t>
  </si>
  <si>
    <t>Боевогорский ФАП</t>
  </si>
  <si>
    <t>Дружбинский ФАП</t>
  </si>
  <si>
    <t>Кумакский ФАП</t>
  </si>
  <si>
    <t>Трудовой ФАП</t>
  </si>
  <si>
    <t>Новоилецкий ФАП</t>
  </si>
  <si>
    <t>Ветлянский ФАП</t>
  </si>
  <si>
    <t>Шахтный ФАП</t>
  </si>
  <si>
    <t>Изобильненский ФАП</t>
  </si>
  <si>
    <t>Саратовский ФАП</t>
  </si>
  <si>
    <t>Тамар-Уткульский ФАП</t>
  </si>
  <si>
    <t>Григорьевский ФАП</t>
  </si>
  <si>
    <t>ФАП с. Березовка</t>
  </si>
  <si>
    <t>ФАП с. Спасское</t>
  </si>
  <si>
    <t>ФАП с. Романовка</t>
  </si>
  <si>
    <t>ФАП с. Николаевка</t>
  </si>
  <si>
    <t>ФАП с. Толкаевка</t>
  </si>
  <si>
    <t>Украинский ФАП</t>
  </si>
  <si>
    <t>Успенский ФАП</t>
  </si>
  <si>
    <t>Озерский ФАП</t>
  </si>
  <si>
    <t>Новомихайловский ФАП</t>
  </si>
  <si>
    <t>Новоникольский ФАП</t>
  </si>
  <si>
    <t>Каменский ФАП</t>
  </si>
  <si>
    <t>Романовский ФАП</t>
  </si>
  <si>
    <t>Козловский ФАП</t>
  </si>
  <si>
    <t>Брянчаниновский ФАП</t>
  </si>
  <si>
    <t>Курбанаевский ФАП</t>
  </si>
  <si>
    <t>Муллануровский ФАП</t>
  </si>
  <si>
    <t>Золотородниковский ФАП</t>
  </si>
  <si>
    <t>Новокульшариповский ФАП</t>
  </si>
  <si>
    <t>Сосновский ФАП</t>
  </si>
  <si>
    <t>Самаркинский ФАП</t>
  </si>
  <si>
    <t>Чапаевский ФАП</t>
  </si>
  <si>
    <t>Думинский ФАП</t>
  </si>
  <si>
    <t>Алексеевский ФАП</t>
  </si>
  <si>
    <t>Аксютинский ФАП</t>
  </si>
  <si>
    <t>Кислинский ФАП</t>
  </si>
  <si>
    <t>Мочегаевский ФАП</t>
  </si>
  <si>
    <t>Старосултангуловский ФАП</t>
  </si>
  <si>
    <t>Мартыновский ФАП</t>
  </si>
  <si>
    <t>Лекаревский ФАП</t>
  </si>
  <si>
    <t>Юдинский ФАП</t>
  </si>
  <si>
    <t>Баландинский ФАП</t>
  </si>
  <si>
    <t>Воздвиженский ФАП</t>
  </si>
  <si>
    <t>Кутлуевский ФАП</t>
  </si>
  <si>
    <t>Старомукменевский ФАП</t>
  </si>
  <si>
    <t>Яковлевский ФАП</t>
  </si>
  <si>
    <t>Новосултангуловский ФАП</t>
  </si>
  <si>
    <t>Рязановский ФАП</t>
  </si>
  <si>
    <t>Старокульшариповский ФАП</t>
  </si>
  <si>
    <t>Заглядинский ФАП</t>
  </si>
  <si>
    <t>Хлеборобный ФАП</t>
  </si>
  <si>
    <t>Сазанский ФАП</t>
  </si>
  <si>
    <t>Васильевский ФАП</t>
  </si>
  <si>
    <t>Листвянский ФАП</t>
  </si>
  <si>
    <t>Старицкий ФАП</t>
  </si>
  <si>
    <t>Херсоновский ФАП</t>
  </si>
  <si>
    <t>Рождественский ФАП</t>
  </si>
  <si>
    <t>Алабайтальский ФАП</t>
  </si>
  <si>
    <t>Гирьяльский ФАП</t>
  </si>
  <si>
    <t>Донской ФАП</t>
  </si>
  <si>
    <t>Белогорский ФАП</t>
  </si>
  <si>
    <t>Бурлыкский ФАП</t>
  </si>
  <si>
    <t>Карагачский ФАП</t>
  </si>
  <si>
    <t>Буртинский ФАП</t>
  </si>
  <si>
    <t>Шестайкинский ФАП</t>
  </si>
  <si>
    <t>Николаевский ФАП</t>
  </si>
  <si>
    <t>Передовский ФАП</t>
  </si>
  <si>
    <t>Саловский ФАП</t>
  </si>
  <si>
    <t>Бестужевский ФАП</t>
  </si>
  <si>
    <t>Турхановский ФАП</t>
  </si>
  <si>
    <t>Озеровский ФАП</t>
  </si>
  <si>
    <t>Рабочий ФАП</t>
  </si>
  <si>
    <t>Ивановский ФАП</t>
  </si>
  <si>
    <t>Кокошеевский ФАП</t>
  </si>
  <si>
    <t>Старо-Узелинский ФАП</t>
  </si>
  <si>
    <t>Коптяжевский ФАП</t>
  </si>
  <si>
    <t>Русско-Боклинский ФАП</t>
  </si>
  <si>
    <t>М-Бугурусланский ФАП</t>
  </si>
  <si>
    <t>Полибинский ФАП</t>
  </si>
  <si>
    <t>Старо-Тюринский ФАП</t>
  </si>
  <si>
    <t>Нойкинский ФАП</t>
  </si>
  <si>
    <t>Нуштайкинский ФАП</t>
  </si>
  <si>
    <t>Пронькинский ФАП</t>
  </si>
  <si>
    <t>Красноярский ФАП</t>
  </si>
  <si>
    <t>Баймаковский ФАП</t>
  </si>
  <si>
    <t>Пониклинский ФАП</t>
  </si>
  <si>
    <t>Благодаровский ФАП</t>
  </si>
  <si>
    <t>Елатомский ФАП</t>
  </si>
  <si>
    <t>Кирюшинский ФАП</t>
  </si>
  <si>
    <t>Завьяловский ФАП</t>
  </si>
  <si>
    <t>ФАП с.Саблино</t>
  </si>
  <si>
    <t>ФАП с.Андреевка</t>
  </si>
  <si>
    <t>ФАП п.Революционер</t>
  </si>
  <si>
    <t>ФАП с.Ждамировка</t>
  </si>
  <si>
    <t>ФАП с.Абрышкино</t>
  </si>
  <si>
    <t>ФАП с.Малояшкино</t>
  </si>
  <si>
    <t>ФАП п.Подлесный</t>
  </si>
  <si>
    <t>ФАП с.Ягодное</t>
  </si>
  <si>
    <t>ФАП с.Ключи</t>
  </si>
  <si>
    <t>ФАП с.Верхнеигнашкино</t>
  </si>
  <si>
    <t>ФАП с.Старояшкино</t>
  </si>
  <si>
    <t>ФАП с.Ероховка</t>
  </si>
  <si>
    <t>ФАП с.Петрохерсонец</t>
  </si>
  <si>
    <t>ФАП с.Русскоигнашкино</t>
  </si>
  <si>
    <t>ФАП с.Богоявленка</t>
  </si>
  <si>
    <t>ФАП с.Домбаровка</t>
  </si>
  <si>
    <t>ФАП с.Гоголевка</t>
  </si>
  <si>
    <t>ФАП с.Сосновка</t>
  </si>
  <si>
    <t>ФАП с.Березовка</t>
  </si>
  <si>
    <t>ФАП с.Большевик</t>
  </si>
  <si>
    <t>ФАП с.Верхняя Кардаиловка</t>
  </si>
  <si>
    <t>ФАП с.Екатериновка</t>
  </si>
  <si>
    <t>ФАП с.Таналык</t>
  </si>
  <si>
    <t>ФАП с.Зеленодольск</t>
  </si>
  <si>
    <t>ФАП с.Новооренбург</t>
  </si>
  <si>
    <t>ФАП п.Айдырлинский</t>
  </si>
  <si>
    <t>ФАП с.Аландск</t>
  </si>
  <si>
    <t>Грачевский ФАП</t>
  </si>
  <si>
    <t>Преображенский ФАП</t>
  </si>
  <si>
    <t>Краснояровский ФАП</t>
  </si>
  <si>
    <t>Семеновский ФАП</t>
  </si>
  <si>
    <t>Родионовский ФАП</t>
  </si>
  <si>
    <t>Сергеевский ФАП</t>
  </si>
  <si>
    <t>Шабаловский ФАП</t>
  </si>
  <si>
    <t>Кретовский ФАП</t>
  </si>
  <si>
    <t>Федоровский ФАП</t>
  </si>
  <si>
    <t>Суриковский ФАП</t>
  </si>
  <si>
    <t>Байгоровский ФАП</t>
  </si>
  <si>
    <t>Бобровский ФАП</t>
  </si>
  <si>
    <t>Гаршинский ФАП</t>
  </si>
  <si>
    <t>Лаврентьевский ФАП</t>
  </si>
  <si>
    <t>Скворцовский ФАП</t>
  </si>
  <si>
    <t>Кутушинский ФАП</t>
  </si>
  <si>
    <t>Кандауровский ФАП</t>
  </si>
  <si>
    <t>Нижненовокутлумбетьевский ФАП</t>
  </si>
  <si>
    <t>Африканский ФАП</t>
  </si>
  <si>
    <t>Азаматовский ФАП</t>
  </si>
  <si>
    <t>Верхненовокутлумбетьевский ФАП</t>
  </si>
  <si>
    <t>Тимошкинский ФАП</t>
  </si>
  <si>
    <t>Борискинский ФАП</t>
  </si>
  <si>
    <t>Новоашировский ФАП</t>
  </si>
  <si>
    <t>Кульчумский ФАП</t>
  </si>
  <si>
    <t>Кузькинский ФАП</t>
  </si>
  <si>
    <t>Емельяновский ФАП</t>
  </si>
  <si>
    <t>Новоузелинский ФАП</t>
  </si>
  <si>
    <t>Староашировский ФАП</t>
  </si>
  <si>
    <t>ФАП п. Плодородный</t>
  </si>
  <si>
    <t>ФАП п. Киндельский</t>
  </si>
  <si>
    <t>ФАП с.Лебяжка</t>
  </si>
  <si>
    <t>ФАП с. Приуранка</t>
  </si>
  <si>
    <t>ФАП с. Балейка</t>
  </si>
  <si>
    <t>ФАП с. Ахмерово</t>
  </si>
  <si>
    <t>ФАП п. Привольный</t>
  </si>
  <si>
    <t>ФАП п.Горный</t>
  </si>
  <si>
    <t>ФАП с. Ржавка</t>
  </si>
  <si>
    <t>ФАП с.Козловка</t>
  </si>
  <si>
    <t>ФАП с.Красная Поляна</t>
  </si>
  <si>
    <t>ФАП с. Хуторка</t>
  </si>
  <si>
    <t>ФАП с.Землянка</t>
  </si>
  <si>
    <t>ФАП с. Платовка</t>
  </si>
  <si>
    <t>ФАП п. Среднеуранский</t>
  </si>
  <si>
    <t>ФАП с. Рыбкино</t>
  </si>
  <si>
    <t>ФАП с.Герасимовка</t>
  </si>
  <si>
    <t>Успенский</t>
  </si>
  <si>
    <t>Ильинский ФАП</t>
  </si>
  <si>
    <t>ФАП с. Репино</t>
  </si>
  <si>
    <t>ФАП п. Бакалка</t>
  </si>
  <si>
    <t>ФАП с. Приютово</t>
  </si>
  <si>
    <t>ФАП п. Яровой</t>
  </si>
  <si>
    <t>ФАП с. Архангеловка</t>
  </si>
  <si>
    <t>ФАП х. Чулошников</t>
  </si>
  <si>
    <t>ФАП с. Черноречье</t>
  </si>
  <si>
    <t>Алмалинский ФАП</t>
  </si>
  <si>
    <t>Филипповский ФАП</t>
  </si>
  <si>
    <t>Романовский</t>
  </si>
  <si>
    <t>Татарский Саракташский ФАП</t>
  </si>
  <si>
    <t>Нижнеаскаровский ФАП</t>
  </si>
  <si>
    <t>Аблязовский ФАП</t>
  </si>
  <si>
    <t>Камышинский ФАП</t>
  </si>
  <si>
    <t>Кульчумовский ФАП</t>
  </si>
  <si>
    <t>Андреевский ФАП</t>
  </si>
  <si>
    <t>Кондуровский ФАП</t>
  </si>
  <si>
    <t>Изяк-Никитинский ФАП</t>
  </si>
  <si>
    <t>Сунарчинский ФАП</t>
  </si>
  <si>
    <t>Карагузинский ФАП</t>
  </si>
  <si>
    <t>Биктимировский ФАП</t>
  </si>
  <si>
    <t>Студенецкий ФАП</t>
  </si>
  <si>
    <t>Черноотрожский станционный ФАП</t>
  </si>
  <si>
    <t>Старосокулакский ФАП</t>
  </si>
  <si>
    <t>Надеждинский ФАП</t>
  </si>
  <si>
    <t>Александровский ФАП</t>
  </si>
  <si>
    <t>Кабанкинский ФАП</t>
  </si>
  <si>
    <t>Шишминский ФАП</t>
  </si>
  <si>
    <t>Новосокулакский ФАП</t>
  </si>
  <si>
    <t>Красногорский ФАП</t>
  </si>
  <si>
    <t>Гавриловский ФАП</t>
  </si>
  <si>
    <t>Никитинский ФАП</t>
  </si>
  <si>
    <t>Спасский ФАП</t>
  </si>
  <si>
    <t>Октябрьский ФАП</t>
  </si>
  <si>
    <t>Курташинский ФАП</t>
  </si>
  <si>
    <t>Пустобаевский ФАП</t>
  </si>
  <si>
    <t>Чернышовский ФАП</t>
  </si>
  <si>
    <t>Мирошкинский ФАП</t>
  </si>
  <si>
    <t>Новосельновский ФАП</t>
  </si>
  <si>
    <t>Широковский ФАП</t>
  </si>
  <si>
    <t>Майский ФАП</t>
  </si>
  <si>
    <t>Коммунарский ФАП</t>
  </si>
  <si>
    <t>Иртекский ФАП</t>
  </si>
  <si>
    <t>Жигалинский ФАП</t>
  </si>
  <si>
    <t>Кандалинцевский ФАП</t>
  </si>
  <si>
    <t>Башировский ФАП</t>
  </si>
  <si>
    <t>Кузьминский ФАП</t>
  </si>
  <si>
    <t>Луговской ФАП</t>
  </si>
  <si>
    <t>Шестаковский ФАП</t>
  </si>
  <si>
    <t>Шумаевский ФАП</t>
  </si>
  <si>
    <t>Жирновский ФАП</t>
  </si>
  <si>
    <t>Зареченский ФАП</t>
  </si>
  <si>
    <t>Болдыревский ФАП</t>
  </si>
  <si>
    <t>Бородинский ФАП</t>
  </si>
  <si>
    <t>Ранневский ФАП</t>
  </si>
  <si>
    <t>Вязовский ФАП</t>
  </si>
  <si>
    <t>Чернояровский ФАП</t>
  </si>
  <si>
    <t>Трудовской ФАП</t>
  </si>
  <si>
    <t>Кинделинский ФАП</t>
  </si>
  <si>
    <t>Аустяновский ФАП</t>
  </si>
  <si>
    <t>Варваринский ФАП</t>
  </si>
  <si>
    <t>Калининский ФАП</t>
  </si>
  <si>
    <t>Новосергиевский ФАП</t>
  </si>
  <si>
    <t>Рудненский ФАП</t>
  </si>
  <si>
    <t>Астрахановский ФАП</t>
  </si>
  <si>
    <t>Владимировский ФАП</t>
  </si>
  <si>
    <t>Благовещенский ФАП</t>
  </si>
  <si>
    <t>Давлеткуловский ФАП</t>
  </si>
  <si>
    <t>Ключевский ФАП</t>
  </si>
  <si>
    <t>Екатеринославский ФАП</t>
  </si>
  <si>
    <t>Разномойский ФАП</t>
  </si>
  <si>
    <t>Репьевский ФАП</t>
  </si>
  <si>
    <t>Городецкий ФАП</t>
  </si>
  <si>
    <t>Итого по всем ФАП</t>
  </si>
  <si>
    <t>Перечень фельдшерских/фельдшерско-акушерских пунктов, дифференцированных по численности обслуживаемого населения, и размер их финансового обеспечения на 2020г.</t>
  </si>
  <si>
    <t>Укомплектовано в соответствии с Порядком</t>
  </si>
  <si>
    <t>менее 99 человек</t>
  </si>
  <si>
    <t>от 100 до 899 человек</t>
  </si>
  <si>
    <t>от 900 до 1499 человек</t>
  </si>
  <si>
    <t>от 1500 до 1999 человек</t>
  </si>
  <si>
    <t>более 2000 человек</t>
  </si>
  <si>
    <t>Показатель</t>
  </si>
  <si>
    <t>№ группы укомплектованности</t>
  </si>
  <si>
    <t>Коэффициент дифференциации (КДн), 
учитывающий численность обслуживаемого ФАПом населения</t>
  </si>
  <si>
    <t>Численность обслуживаемого населения</t>
  </si>
  <si>
    <t>Значение кКоэффициента</t>
  </si>
  <si>
    <t>Коэффициент диференциации (КДк), 
учитывающий укомплектованность ФАП кадрами</t>
  </si>
  <si>
    <t>6.2</t>
  </si>
  <si>
    <t>6.2.1</t>
  </si>
  <si>
    <t>6.2.2</t>
  </si>
  <si>
    <t>6.2.3</t>
  </si>
  <si>
    <t>6.2.4</t>
  </si>
  <si>
    <t>6.1</t>
  </si>
  <si>
    <t>Тарифы на оплату медицинской помощи в части проведения профилактических медицинских осмотров и диспансеризации определенных групп населения</t>
  </si>
  <si>
    <t>Профилактические медицинские осмотры несовершеннолетних (МУЖ)</t>
  </si>
  <si>
    <t>2-ой месяй жизни</t>
  </si>
  <si>
    <t>3-ий месяц жизни</t>
  </si>
  <si>
    <t>4-ый месяц жизни</t>
  </si>
  <si>
    <t>5-ый месяц жизни</t>
  </si>
  <si>
    <t>6-ой месяц жизни</t>
  </si>
  <si>
    <t>7-ой месяц жизни</t>
  </si>
  <si>
    <t>8-ой месяц жизни</t>
  </si>
  <si>
    <t>9-ый месяц жизни</t>
  </si>
  <si>
    <t>10-ый месяц жизни</t>
  </si>
  <si>
    <t>11-ый месяц жизни</t>
  </si>
  <si>
    <t>12-ый месяц жизни</t>
  </si>
  <si>
    <t>1 год 3 месяца</t>
  </si>
  <si>
    <t>1 год 6 месяца</t>
  </si>
  <si>
    <t>2 года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</si>
  <si>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</si>
  <si>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</si>
  <si>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</si>
  <si>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</si>
  <si>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</si>
  <si>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</si>
  <si>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</si>
  <si>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</si>
  <si>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</si>
  <si>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</si>
  <si>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</si>
  <si>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</si>
  <si>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15 лет</t>
  </si>
  <si>
    <t>16 лет</t>
  </si>
  <si>
    <t>17 лет</t>
  </si>
  <si>
    <t>Профилактические медицинские осмотры несовершеннолетних (ЖЕН)</t>
  </si>
  <si>
    <t>5.1.1</t>
  </si>
  <si>
    <t>5.1.2</t>
  </si>
  <si>
    <t>5.1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</si>
  <si>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(МУЖ)</t>
  </si>
  <si>
    <t>От 0 до 2-х лет включительно</t>
  </si>
  <si>
    <t>От 3 до 4-х лет включительно</t>
  </si>
  <si>
    <t>От 5 до 17 лет включительно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</si>
  <si>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(ЖЕН)</t>
  </si>
  <si>
    <t>Медицинское обследование детей-сирот и детей, оставшихся без попечения родителей, помещаемых под надзор в организацию для детей-сирот и детей, оставшихся без попечения родителей</t>
  </si>
  <si>
    <t>Медицинское обследование детей-сирот</t>
  </si>
  <si>
    <t>5.2.1; 5.2.2</t>
  </si>
  <si>
    <t>5.3</t>
  </si>
  <si>
    <t>Тариф вызова скорой медицинской помощи с 01.01.2020 г.</t>
  </si>
  <si>
    <t>Тариф вызова скорой специализированной, включая медицинскую эвакуацию, медицинской помощи, оказываемой отделениями экстренной консультативной помощи, с 01.01.2020 г.</t>
  </si>
  <si>
    <t>Выезд в пределах города, перевод между МО</t>
  </si>
  <si>
    <t>02002</t>
  </si>
  <si>
    <t>Довоз до аэропорта</t>
  </si>
  <si>
    <t>02003</t>
  </si>
  <si>
    <t>Выезд в пределах области и за пределами области</t>
  </si>
  <si>
    <t>Тариф вызова скорой медицинской помощи с проведением тромболитической терапии (ТЛТ) при ОКС с 01.01.2020</t>
  </si>
  <si>
    <t>Приложение 6.4 к Тарифному соглашению в системе ОМС Оренбургской области на 2020 год
от "30" декабря 2019 г.</t>
  </si>
  <si>
    <t>Тарифы диагностических исследований, проводимых амбулаторно и выведенных из подушевого норматива финансирования амбулаторной помощи</t>
  </si>
  <si>
    <t>Исследование</t>
  </si>
  <si>
    <t>Тариф</t>
  </si>
  <si>
    <t>Компьтерная томография</t>
  </si>
  <si>
    <t>Компьтерная томография без контрастирования</t>
  </si>
  <si>
    <t>Метод</t>
  </si>
  <si>
    <t>Магнитно-резонансная томография</t>
  </si>
  <si>
    <t>Магнитно-резонансная томография без контрастирования</t>
  </si>
  <si>
    <t>Магнитно-резонансная томография с внутривенным контрастированием</t>
  </si>
  <si>
    <t>Компьтерная томография с внутривенным контрастированием</t>
  </si>
  <si>
    <t>Ультразвуковое исследование сердечно-сосудистой системы</t>
  </si>
  <si>
    <t>Чреспищеводная эхокардиография</t>
  </si>
  <si>
    <t>Эхокардиография</t>
  </si>
  <si>
    <t>Дуплексное сканирование сосудов</t>
  </si>
  <si>
    <t>Эндоскопическое диагностическое исследование</t>
  </si>
  <si>
    <t>Эзофагогастродуоденоскопия</t>
  </si>
  <si>
    <t>Колоноскопия</t>
  </si>
  <si>
    <t>Бронхоскопия</t>
  </si>
  <si>
    <t>Ректороманоскопия</t>
  </si>
  <si>
    <t>Патолого-анатомическое исследование биопсийного (операционного) материала четвертой категории сложности</t>
  </si>
  <si>
    <t>Иммунодиагностика нейроэндокринных опухолей</t>
  </si>
  <si>
    <t>Иммунодиагностика "GIST" гастроинтестинальной опухоли</t>
  </si>
  <si>
    <t>Иммуногистохимическое определение рецепторов стероидных гормонов рака молочной железы</t>
  </si>
  <si>
    <t>Иммуногистохимическое определение белка к рецепторам HER-2neo</t>
  </si>
  <si>
    <t>Иммунодиагностика метастазов без первичного очага</t>
  </si>
  <si>
    <t>Иммунодиагностика мезенхимальных опухолей</t>
  </si>
  <si>
    <t xml:space="preserve">Тарифы на диагностические исследования, выполняемые в рамках проведения диспансеризации определенных групп населения не по месту проведения диспансеризации </t>
  </si>
  <si>
    <t>Жидкостная цитология шейки матки</t>
  </si>
  <si>
    <t>Маммография</t>
  </si>
  <si>
    <t>Метод/ код исследования</t>
  </si>
  <si>
    <t>AA</t>
  </si>
  <si>
    <t>AA001</t>
  </si>
  <si>
    <t>AA002</t>
  </si>
  <si>
    <t>AB</t>
  </si>
  <si>
    <t>AB001</t>
  </si>
  <si>
    <t>AB002</t>
  </si>
  <si>
    <t>AC</t>
  </si>
  <si>
    <t>AC001</t>
  </si>
  <si>
    <t>AC002</t>
  </si>
  <si>
    <t>AC003</t>
  </si>
  <si>
    <t>AD</t>
  </si>
  <si>
    <t>AD001</t>
  </si>
  <si>
    <t>AD002</t>
  </si>
  <si>
    <t>AD003</t>
  </si>
  <si>
    <t>AD004</t>
  </si>
  <si>
    <t>AD005</t>
  </si>
  <si>
    <t>AF</t>
  </si>
  <si>
    <t>AF001</t>
  </si>
  <si>
    <t>AF002</t>
  </si>
  <si>
    <t>AF003</t>
  </si>
  <si>
    <t>AF004</t>
  </si>
  <si>
    <t>AF005</t>
  </si>
  <si>
    <t>AF006</t>
  </si>
  <si>
    <t>AF007</t>
  </si>
  <si>
    <t>Код исследования</t>
  </si>
  <si>
    <t>К упр</t>
  </si>
  <si>
    <t>DA</t>
  </si>
  <si>
    <t>DA002</t>
  </si>
  <si>
    <t>DA001</t>
  </si>
  <si>
    <t>1. Коэффициенты сложности лечения пациента (КСЛП)</t>
  </si>
  <si>
    <t>1.1 Проведение отдельных этапов экстракорпорального оплодотворения:</t>
  </si>
  <si>
    <t>1.2 Проведение однотипных операций на парных органах в следующих случаях:</t>
  </si>
  <si>
    <t>Клинико-статистические группы при оказании медицинской помощи детям (детская стоматология) Оренбургская область на 2020 год</t>
  </si>
  <si>
    <t>Название КСГ</t>
  </si>
  <si>
    <t>Шифр МКБ</t>
  </si>
  <si>
    <t>Нозологические формы</t>
  </si>
  <si>
    <t>Код мед.услуг</t>
  </si>
  <si>
    <t>Стандарт диагностики и лечения название услуг</t>
  </si>
  <si>
    <t xml:space="preserve">УЕТ услуги </t>
  </si>
  <si>
    <t>Частота /крат-ность представ-ления/ время на 1 посещ</t>
  </si>
  <si>
    <t>УЕТ по КСГ</t>
  </si>
  <si>
    <t>Стоимость КСГ для стоматолога/ зубного врача</t>
  </si>
  <si>
    <t>Кол-во посеще-ний</t>
  </si>
  <si>
    <t>d001</t>
  </si>
  <si>
    <t>Состояния и заболевания твёрдых тканей, требующие проведения профессиональной гигиены полости рта  и ремтерапии у детей</t>
  </si>
  <si>
    <t>К03.6</t>
  </si>
  <si>
    <t>Отложения (наросты) на зубах (налет присли, коричневый налет)</t>
  </si>
  <si>
    <t>Прием (осмотр, консультация) врача стоматолога-детского первичный</t>
  </si>
  <si>
    <t>0,4</t>
  </si>
  <si>
    <t>Прием (осмотр, консультация) врача стоматолога первичный</t>
  </si>
  <si>
    <t>Прием (осмотр, консультация) зубного врача первичный</t>
  </si>
  <si>
    <t>Стандарт лечения</t>
  </si>
  <si>
    <t>A16.07.020.001</t>
  </si>
  <si>
    <t>Удаление наддесневых и поддесневых зубных отложений в области зуба  ручным методом</t>
  </si>
  <si>
    <t>1/7</t>
  </si>
  <si>
    <t>Глубокое фторирование эмали зуба</t>
  </si>
  <si>
    <t>Итого</t>
  </si>
  <si>
    <t>20-30 мин</t>
  </si>
  <si>
    <t>582,08/436,56</t>
  </si>
  <si>
    <t>d002</t>
  </si>
  <si>
    <t>Травма зуба</t>
  </si>
  <si>
    <t>S02.5</t>
  </si>
  <si>
    <t xml:space="preserve">Перелом коронки зуба закрытый </t>
  </si>
  <si>
    <t>S03.2</t>
  </si>
  <si>
    <t>Вывих(полный, неполный) постоянного, молочного зуба</t>
  </si>
  <si>
    <t>Прием (осмотр, консультация) врача стоматолога -детского повторный</t>
  </si>
  <si>
    <t>0,2</t>
  </si>
  <si>
    <t>Прием (осмотр, консультация) врача-стоматолога повторный</t>
  </si>
  <si>
    <t>Прием (осмотр, консультация) зубного врача повторный</t>
  </si>
  <si>
    <t>Стандарт диагностики</t>
  </si>
  <si>
    <t>Прицельная внутриротовая контактная рентгенография</t>
  </si>
  <si>
    <t>0,3</t>
  </si>
  <si>
    <t>Радиовизиография челюстно-лицевой области</t>
  </si>
  <si>
    <t>Описание и интерпретация рентгенографических изображений</t>
  </si>
  <si>
    <t>0,1</t>
  </si>
  <si>
    <t>Электроодонтометрия</t>
  </si>
  <si>
    <t>Cтандарт лечения</t>
  </si>
  <si>
    <t>Анестезия проводниковая</t>
  </si>
  <si>
    <t>0,01</t>
  </si>
  <si>
    <t>Анестезия аппликационная</t>
  </si>
  <si>
    <t>0,8</t>
  </si>
  <si>
    <t>Анестезия инфильтрационная</t>
  </si>
  <si>
    <t>Временное шинирование при травме зуба  (лигатура, нить, проволочный ретейнер-3 зуба)</t>
  </si>
  <si>
    <t>A16.07.082</t>
  </si>
  <si>
    <t xml:space="preserve">Сошлифовывание твердых тканей зуба </t>
  </si>
  <si>
    <t>0,5</t>
  </si>
  <si>
    <t>Местное применение реминерализирующих препаратов в области зуба</t>
  </si>
  <si>
    <t>Итого:</t>
  </si>
  <si>
    <t>427,04/320,28</t>
  </si>
  <si>
    <t>от 1 до 3</t>
  </si>
  <si>
    <t>d003</t>
  </si>
  <si>
    <t xml:space="preserve">Заболевания твердых тканей зуба у детей, не требующие восстановительного лечения </t>
  </si>
  <si>
    <t>К02.0</t>
  </si>
  <si>
    <t>Кариес эмали</t>
  </si>
  <si>
    <t>0,6</t>
  </si>
  <si>
    <t>К02.3</t>
  </si>
  <si>
    <t>Приостановившийся кариес</t>
  </si>
  <si>
    <t>К02.9</t>
  </si>
  <si>
    <t>Кариес зубов неуточненный</t>
  </si>
  <si>
    <t>К03.9</t>
  </si>
  <si>
    <t>Болезнь твердых тканей зубов неуточненная</t>
  </si>
  <si>
    <t>К00.3</t>
  </si>
  <si>
    <t>Крапчатые зубы</t>
  </si>
  <si>
    <t>К00.4</t>
  </si>
  <si>
    <t>Нарушения формирования зубов</t>
  </si>
  <si>
    <t>К00.5</t>
  </si>
  <si>
    <t>Наследственные нарушения структуры зуба, не классифицированные в других рубриках</t>
  </si>
  <si>
    <t>Стандарт диагностики :</t>
  </si>
  <si>
    <t>A12.07.001</t>
  </si>
  <si>
    <t>Витальное окрашивание твердых тканй зуба</t>
  </si>
  <si>
    <t>0,5/7</t>
  </si>
  <si>
    <t>Стандарт лечения:</t>
  </si>
  <si>
    <t>К00.8</t>
  </si>
  <si>
    <t>Другие нарушения развития зубов</t>
  </si>
  <si>
    <t>К00.9</t>
  </si>
  <si>
    <t>Нарушения развития зубов неуточненное</t>
  </si>
  <si>
    <t>0,2/7</t>
  </si>
  <si>
    <t>0,14/7</t>
  </si>
  <si>
    <t>Диатермокоагуляция при патологии полости рта и зубов</t>
  </si>
  <si>
    <t>0,02</t>
  </si>
  <si>
    <t>A16.07.057</t>
  </si>
  <si>
    <t>Запечатывание фиссуры зуба герметиком</t>
  </si>
  <si>
    <t>0,3/7</t>
  </si>
  <si>
    <t>0,1/7</t>
  </si>
  <si>
    <t>Применение мтода серебрния зуба</t>
  </si>
  <si>
    <t>10-15 мин</t>
  </si>
  <si>
    <t>976,48/732,36</t>
  </si>
  <si>
    <t>d004</t>
  </si>
  <si>
    <t xml:space="preserve">Заболевания твёрдых тканей зуба, требующие восстановительного лечения у детей </t>
  </si>
  <si>
    <t>К02.1</t>
  </si>
  <si>
    <t>Кариес дентина</t>
  </si>
  <si>
    <t>К02.2</t>
  </si>
  <si>
    <t>Кариес цемента</t>
  </si>
  <si>
    <t>К02.8</t>
  </si>
  <si>
    <t>Другой уточненный кариес зубов</t>
  </si>
  <si>
    <t>К03.0</t>
  </si>
  <si>
    <t>Повышенное стирание зубов</t>
  </si>
  <si>
    <t>К03.2</t>
  </si>
  <si>
    <t>Эрозия зубов</t>
  </si>
  <si>
    <t>0,007</t>
  </si>
  <si>
    <t>К03.3</t>
  </si>
  <si>
    <t>Патологическая резорбция зубов</t>
  </si>
  <si>
    <t>К03.8</t>
  </si>
  <si>
    <t>Чувствительный дентин</t>
  </si>
  <si>
    <t>0,03</t>
  </si>
  <si>
    <t>0,07</t>
  </si>
  <si>
    <t>0,23</t>
  </si>
  <si>
    <t>A16.07.002.009</t>
  </si>
  <si>
    <t>Наложение временной пломбы</t>
  </si>
  <si>
    <t>0,004</t>
  </si>
  <si>
    <t>Снятие временной пломбы</t>
  </si>
  <si>
    <t>A16.07.002.001</t>
  </si>
  <si>
    <t>Восстановление зуба пломбой I, II, III, V, VI  класс по Блэку с использованием стоматологических   цементов</t>
  </si>
  <si>
    <t>0,12</t>
  </si>
  <si>
    <t>К03.1</t>
  </si>
  <si>
    <t>Клиновидный дефект</t>
  </si>
  <si>
    <t>A16.07.002.002</t>
  </si>
  <si>
    <t>Восстановление зуба пломбой I, II,III, V,VI  класс по  Блэку с использованием  материалов химического отверждения</t>
  </si>
  <si>
    <t>0,31</t>
  </si>
  <si>
    <t>A16.07.002.003</t>
  </si>
  <si>
    <t>Восстановление зуба пломбой с нарушением контактного пункта, II,III класс по  Блэку  с использованием стоматологических  цементов</t>
  </si>
  <si>
    <t>0,16</t>
  </si>
  <si>
    <t>A16.07.002.004</t>
  </si>
  <si>
    <t>Восстановление зуба пломбой с нарушением контактного пункта, II,III класс по Блэку с использованием  материалов химического отверждения</t>
  </si>
  <si>
    <t>0,33</t>
  </si>
  <si>
    <t>A16.07.002.005</t>
  </si>
  <si>
    <t>Восстановление зуба IV класс по Блэку с использованием  стеклоиномерных  цементов</t>
  </si>
  <si>
    <t>0,00017</t>
  </si>
  <si>
    <t>A16.07.002.006</t>
  </si>
  <si>
    <t>Восстановление зуба, IV класс по Блэку с использованием  материалов химического отверждения</t>
  </si>
  <si>
    <t>0,005</t>
  </si>
  <si>
    <t>A16.07.002.010</t>
  </si>
  <si>
    <t>Восстановление зуба пломбой I, V, VI класс по Блеку с использованием материалов из фотополимеров</t>
  </si>
  <si>
    <t>0,019</t>
  </si>
  <si>
    <t>A16.07.002.011</t>
  </si>
  <si>
    <t>Восстановление зуба пломбой II, III класс по Блеку с использованием материалов из фотополимеров</t>
  </si>
  <si>
    <t>0,048</t>
  </si>
  <si>
    <t>A16.07.002.012</t>
  </si>
  <si>
    <t>Восстановление зуба пломбой IV класс по Блеку с использованием материалов из фотополимеров</t>
  </si>
  <si>
    <t>0,00783</t>
  </si>
  <si>
    <t>4,08</t>
  </si>
  <si>
    <t>554,88/416,16</t>
  </si>
  <si>
    <t>от 1 до 2</t>
  </si>
  <si>
    <t>d005</t>
  </si>
  <si>
    <t>Заболевания твердых тканей зуба, требующие эндодонтического лечения  с последующим восстановлением у детей 1 корневого зуба</t>
  </si>
  <si>
    <t>К04.0</t>
  </si>
  <si>
    <t>Пульпит (острый, хронический, фиброзный)</t>
  </si>
  <si>
    <t>К04.1</t>
  </si>
  <si>
    <t>Некроз пульпы</t>
  </si>
  <si>
    <t>К04.2</t>
  </si>
  <si>
    <t>Дегенерация пульпы (гипертрофический пульпит)</t>
  </si>
  <si>
    <t>К04.3</t>
  </si>
  <si>
    <t>Неправильное формирование твердых тканей в пульпе</t>
  </si>
  <si>
    <t>0,7</t>
  </si>
  <si>
    <t>К04.4</t>
  </si>
  <si>
    <t>Острый апикальный периодонтит пульпарного происхождения- острый серозный, острый гнойный или обострение хронического периодонтита</t>
  </si>
  <si>
    <t>К04.5</t>
  </si>
  <si>
    <t xml:space="preserve">Хронический апикальный периодонтит </t>
  </si>
  <si>
    <t>К04.6</t>
  </si>
  <si>
    <t xml:space="preserve">Периапикальный абсцесс с полостью </t>
  </si>
  <si>
    <t>К04.7</t>
  </si>
  <si>
    <t>Периапикальный абсцесс без полости</t>
  </si>
  <si>
    <t>К04.9</t>
  </si>
  <si>
    <t>Другие и неуточненные болезни пульпы и периапикальных тканей</t>
  </si>
  <si>
    <t>1,41</t>
  </si>
  <si>
    <t>0,09</t>
  </si>
  <si>
    <t>Перелом коронки зуба открытый (с повреждением пульпы )</t>
  </si>
  <si>
    <t>0,13</t>
  </si>
  <si>
    <t>0,37</t>
  </si>
  <si>
    <t>0,65</t>
  </si>
  <si>
    <t>Наложение девитализирующей пасты</t>
  </si>
  <si>
    <t>0,14</t>
  </si>
  <si>
    <t>Пульпотомия (ампутация коронковой пульпы)</t>
  </si>
  <si>
    <t>A16.07.030.001</t>
  </si>
  <si>
    <t>Инструментальная и медикаментозная обработка одного хорошо проходимого корневого канала</t>
  </si>
  <si>
    <t>0,967</t>
  </si>
  <si>
    <t>A16.07.030.002</t>
  </si>
  <si>
    <t>Инструментальная и медикаментозная обработка одного плохо проходимого корневого канала</t>
  </si>
  <si>
    <t>0,093</t>
  </si>
  <si>
    <t>Экстирпация пульпы (или трепанация, раскрытие полости зуба)</t>
  </si>
  <si>
    <t>Распломбирование корневого канала ранее лченного пастой</t>
  </si>
  <si>
    <t>Распломбирование корневого канала ранее лченного фосфатцементом/резорцинформальдегидным методом</t>
  </si>
  <si>
    <t>0,0009</t>
  </si>
  <si>
    <t>A16.07.030.003</t>
  </si>
  <si>
    <t>Временное пломбирование лекарственным препаратом одного корневого канала</t>
  </si>
  <si>
    <t>Пломбирование корневого канала зуба пастой</t>
  </si>
  <si>
    <t>1,06</t>
  </si>
  <si>
    <t>Пломбирование корневого канала зуба гуттаперчивыми штифтами</t>
  </si>
  <si>
    <t>0,19</t>
  </si>
  <si>
    <t>0,031</t>
  </si>
  <si>
    <t>0,56</t>
  </si>
  <si>
    <t>0,0035</t>
  </si>
  <si>
    <t>0,068</t>
  </si>
  <si>
    <t>0,018</t>
  </si>
  <si>
    <t>0,125</t>
  </si>
  <si>
    <t>0,034</t>
  </si>
  <si>
    <t>Депофорез корневого канала зуба</t>
  </si>
  <si>
    <t>0,0004</t>
  </si>
  <si>
    <t>30-40 мин</t>
  </si>
  <si>
    <t>9,78</t>
  </si>
  <si>
    <t>1330,08/997,56</t>
  </si>
  <si>
    <t>d006</t>
  </si>
  <si>
    <t>Заболевания твердых тканей зуба, требующие эндодонтического лечения с последующим восстановлением у детей 2 корневого зуба</t>
  </si>
  <si>
    <t>0,05</t>
  </si>
  <si>
    <t>0,34</t>
  </si>
  <si>
    <t>0,77</t>
  </si>
  <si>
    <t>0,18</t>
  </si>
  <si>
    <t>1,56</t>
  </si>
  <si>
    <t>0,27</t>
  </si>
  <si>
    <t>0,009</t>
  </si>
  <si>
    <t>0,003</t>
  </si>
  <si>
    <t>Пломбирование корневых каналов зуба пастой</t>
  </si>
  <si>
    <t>1,83</t>
  </si>
  <si>
    <t>Пломбирование корневых каналов гуттаперчивыми штифтами</t>
  </si>
  <si>
    <t>0,015</t>
  </si>
  <si>
    <t>0,06</t>
  </si>
  <si>
    <t>0,682</t>
  </si>
  <si>
    <t>0,006</t>
  </si>
  <si>
    <t>0,097</t>
  </si>
  <si>
    <t>30-50 мин</t>
  </si>
  <si>
    <t>11,55</t>
  </si>
  <si>
    <t>1570,80/1178,10</t>
  </si>
  <si>
    <t>d007</t>
  </si>
  <si>
    <t>Заболевания твердых тканей зуба, требующие эндодонтического лечения  с последующим восстановлением у детей 3 и более корневого зуба</t>
  </si>
  <si>
    <t>0,35</t>
  </si>
  <si>
    <t>0,26</t>
  </si>
  <si>
    <t>2</t>
  </si>
  <si>
    <t>0,95</t>
  </si>
  <si>
    <t>0,016</t>
  </si>
  <si>
    <t>0,0016</t>
  </si>
  <si>
    <t>0,15</t>
  </si>
  <si>
    <t>2,95</t>
  </si>
  <si>
    <t>0,04</t>
  </si>
  <si>
    <t>0,54</t>
  </si>
  <si>
    <t>40-60 мин</t>
  </si>
  <si>
    <t>14,91</t>
  </si>
  <si>
    <t>2027,76/1520,82</t>
  </si>
  <si>
    <t>от 2 до 5</t>
  </si>
  <si>
    <t>d008</t>
  </si>
  <si>
    <t xml:space="preserve">Заболевания твердых тканей зуба, требующие ампутационного и /или импрегнационного метода лечения с последующим восстановлением у детей </t>
  </si>
  <si>
    <t>Пульпит (острый,хронический фиброзный)</t>
  </si>
  <si>
    <t xml:space="preserve">Некроз пульпы </t>
  </si>
  <si>
    <t>Cтандарт диагностики</t>
  </si>
  <si>
    <t>0,08</t>
  </si>
  <si>
    <t>0,32</t>
  </si>
  <si>
    <t>0,25</t>
  </si>
  <si>
    <t>0,063</t>
  </si>
  <si>
    <t>0,11</t>
  </si>
  <si>
    <t>0,633</t>
  </si>
  <si>
    <t>0,0008</t>
  </si>
  <si>
    <t>0,001</t>
  </si>
  <si>
    <t>0,0334</t>
  </si>
  <si>
    <t>0,0001</t>
  </si>
  <si>
    <t>20 мин</t>
  </si>
  <si>
    <t>5,08</t>
  </si>
  <si>
    <t>690,88/518,16</t>
  </si>
  <si>
    <t>d009</t>
  </si>
  <si>
    <t>Воспалительные,воспалительно-деструктивные, деструктивные заболевания тканей пародонта, требующие медикаментозного лечения и/или шинирования у детей</t>
  </si>
  <si>
    <t>К05.0</t>
  </si>
  <si>
    <t>Гингивит острый</t>
  </si>
  <si>
    <t xml:space="preserve">К05.1  </t>
  </si>
  <si>
    <t>Гингивит хронический</t>
  </si>
  <si>
    <t>К05.2</t>
  </si>
  <si>
    <t>Острый пародонтит</t>
  </si>
  <si>
    <t>К05.3</t>
  </si>
  <si>
    <t>Хронический пародонтит</t>
  </si>
  <si>
    <t>К05.4</t>
  </si>
  <si>
    <t>Пародонтоз юношеский</t>
  </si>
  <si>
    <t>К05.5</t>
  </si>
  <si>
    <t>Другие болезни пародонта</t>
  </si>
  <si>
    <t>К06.1</t>
  </si>
  <si>
    <t>Гипертрофия десны</t>
  </si>
  <si>
    <t>К06.2</t>
  </si>
  <si>
    <t>Поражения десны и беззубого альвеолярного отростка,обусловленного травмой</t>
  </si>
  <si>
    <t>К06.8</t>
  </si>
  <si>
    <t>Другие уточненные изменения десны и беззубого альвеолярного отростка</t>
  </si>
  <si>
    <t>К06.9</t>
  </si>
  <si>
    <t>Изменения десны и беззубого альвеолярного отростка неуточненные</t>
  </si>
  <si>
    <t xml:space="preserve">Профессиональная гигиена полости рта и зубов </t>
  </si>
  <si>
    <t>Апликация лекарственного препарата на слизистую оболочку полости рта</t>
  </si>
  <si>
    <t>Наложение лечебной повязки при заболеваниях слизистой оболочки полости рта и пародонта в области одной челюсти</t>
  </si>
  <si>
    <t>Назначение лекарственной терапии при заболеваниях полости рта и зубов</t>
  </si>
  <si>
    <t>25-30 мин</t>
  </si>
  <si>
    <t>1032,24/774,18</t>
  </si>
  <si>
    <t>d010</t>
  </si>
  <si>
    <t>Заболевания слизистой оболочки полости рта,губ, языка, требующие медикаментозного лечения у детей</t>
  </si>
  <si>
    <t>L10.0</t>
  </si>
  <si>
    <t>Пузырчатка обыкновенная</t>
  </si>
  <si>
    <t>L43.0</t>
  </si>
  <si>
    <t>Лишай гипертрофический красный плоский</t>
  </si>
  <si>
    <t>L43.8</t>
  </si>
  <si>
    <t>Другой красный плоский лишай</t>
  </si>
  <si>
    <t>L43.9</t>
  </si>
  <si>
    <t>Лишай красный плоский неуточненный</t>
  </si>
  <si>
    <t>В00.2</t>
  </si>
  <si>
    <t>Герпетический гингивостоматит и фаринготонзилит</t>
  </si>
  <si>
    <t>В37.0</t>
  </si>
  <si>
    <t>Кандидозный стоматит</t>
  </si>
  <si>
    <t>К12.0</t>
  </si>
  <si>
    <t>Рецидивирующие афты полости рта</t>
  </si>
  <si>
    <t xml:space="preserve">К12.1 </t>
  </si>
  <si>
    <t>Другие формы стоматита</t>
  </si>
  <si>
    <t>К13.0</t>
  </si>
  <si>
    <t xml:space="preserve">Болезни губ </t>
  </si>
  <si>
    <t>К13.1</t>
  </si>
  <si>
    <t>Прикусывание щеки и губ</t>
  </si>
  <si>
    <t>Обучение гигиене полости рта у ребенка</t>
  </si>
  <si>
    <t>К13.2</t>
  </si>
  <si>
    <t>лейкоплакия и другие изменения эпителия полости рта,включая язык</t>
  </si>
  <si>
    <t>К13.7</t>
  </si>
  <si>
    <t>Поражение слизистой оболочки полости рта неуточненные</t>
  </si>
  <si>
    <t>К14.0</t>
  </si>
  <si>
    <t>Глоссит</t>
  </si>
  <si>
    <t>A25.07.001</t>
  </si>
  <si>
    <t>Назначение лекарственных препаратов при заболеваниях полости рта и зубов</t>
  </si>
  <si>
    <t>К14.1</t>
  </si>
  <si>
    <t>Географический язык</t>
  </si>
  <si>
    <t>К14.3</t>
  </si>
  <si>
    <t>Гипертрофия сосочков языка</t>
  </si>
  <si>
    <t>К14.4</t>
  </si>
  <si>
    <t>Атрофия сосочков языка</t>
  </si>
  <si>
    <t>К14.6</t>
  </si>
  <si>
    <t>Глоссодиния</t>
  </si>
  <si>
    <t>К14.8</t>
  </si>
  <si>
    <t>Другие болезни языка</t>
  </si>
  <si>
    <t>К14.9</t>
  </si>
  <si>
    <t>Болезни языка неуточненные</t>
  </si>
  <si>
    <t>408,00/306,00</t>
  </si>
  <si>
    <t>d011</t>
  </si>
  <si>
    <t>Профилактический приём (осмотр) дети</t>
  </si>
  <si>
    <t>Z00.0</t>
  </si>
  <si>
    <t>Общий медицинский осмотр</t>
  </si>
  <si>
    <t>Z01.2</t>
  </si>
  <si>
    <t>Стоматологическое обследование</t>
  </si>
  <si>
    <t>15 мин</t>
  </si>
  <si>
    <t>Клинико-статистические группы при оказании медицинской помощи по терапевтической стоматологии взрослым Оренбургская область на 2020 год</t>
  </si>
  <si>
    <t>Нименование клинико-статистической группы</t>
  </si>
  <si>
    <t xml:space="preserve">Шифр МКБ    </t>
  </si>
  <si>
    <t>Код услуги</t>
  </si>
  <si>
    <t>t001</t>
  </si>
  <si>
    <t xml:space="preserve">Заболевания твёрдых тканей зуба, требующие восстановительного лечения </t>
  </si>
  <si>
    <t>Прием(осмотр, консультация) врача стоматолога-терапевта первичный</t>
  </si>
  <si>
    <t>Прием (осмотр, консультация) врача-стоматолога-терапевта повторный</t>
  </si>
  <si>
    <t>Повыш стирание зубов</t>
  </si>
  <si>
    <t>0,43</t>
  </si>
  <si>
    <t>0,0003</t>
  </si>
  <si>
    <t>0,00018</t>
  </si>
  <si>
    <t>0,0335</t>
  </si>
  <si>
    <t>S02.50</t>
  </si>
  <si>
    <t xml:space="preserve">Перелом коронки зуба без поврежедния пульпы </t>
  </si>
  <si>
    <t>0,197</t>
  </si>
  <si>
    <t>0,03793</t>
  </si>
  <si>
    <t>0,44324</t>
  </si>
  <si>
    <t>0,05267</t>
  </si>
  <si>
    <t>0,051</t>
  </si>
  <si>
    <t>0,1437</t>
  </si>
  <si>
    <t>0,036</t>
  </si>
  <si>
    <t>Сошлифовывание твердых тканей  зуба</t>
  </si>
  <si>
    <t>30-35 мин</t>
  </si>
  <si>
    <t>4,34</t>
  </si>
  <si>
    <t>590,24/442,68</t>
  </si>
  <si>
    <t>t002</t>
  </si>
  <si>
    <t xml:space="preserve">Заболевания твердых тканей зуба, требующие эндодонтического лечения с последующим восстановлением 1 корневого зуба </t>
  </si>
  <si>
    <t>Острый апикальный периодонтит пульпарного происхож, острый серозный, острый гнойный или обострение хронич периодонтита</t>
  </si>
  <si>
    <t>0,21</t>
  </si>
  <si>
    <t>0,67</t>
  </si>
  <si>
    <t>Трепанация зуба, искусственной коронки</t>
  </si>
  <si>
    <t>0,017</t>
  </si>
  <si>
    <t>Инструментальная и медикаментозная обработка  одного хорошо проходимого  корневого канала</t>
  </si>
  <si>
    <t>Инструментальная и медикаментозная обработка  одного  плохо проходимого корневого канала</t>
  </si>
  <si>
    <t>A16.07.091</t>
  </si>
  <si>
    <t xml:space="preserve">Вывих(полный, неполный) </t>
  </si>
  <si>
    <t>S02.51</t>
  </si>
  <si>
    <t>Распломбирование корневого канала ранее леченного фосфатцементом/пастой</t>
  </si>
  <si>
    <t xml:space="preserve">Временное пломбирование лекарственным  препаратом     корневого канала </t>
  </si>
  <si>
    <t>Восстановление зуба IV класс по Блэку с исп-нием стеклоиномерных цементов</t>
  </si>
  <si>
    <t>0,02346</t>
  </si>
  <si>
    <t>0,14529</t>
  </si>
  <si>
    <t>0,0441</t>
  </si>
  <si>
    <t>40-50 мин</t>
  </si>
  <si>
    <t>10,12</t>
  </si>
  <si>
    <t>1376,32/1032,24</t>
  </si>
  <si>
    <t>t003</t>
  </si>
  <si>
    <t>Заболевания твердых тканей зуба, требующие эндодонтического лечения с последующим восстановлением 2 корневого зуба</t>
  </si>
  <si>
    <t>0,83</t>
  </si>
  <si>
    <t>0,078</t>
  </si>
  <si>
    <t>A16.07.008.001</t>
  </si>
  <si>
    <t>A16.07.008.002</t>
  </si>
  <si>
    <t>50-60 мин</t>
  </si>
  <si>
    <t>12,27</t>
  </si>
  <si>
    <t>1668,72/1251,54</t>
  </si>
  <si>
    <t>t004</t>
  </si>
  <si>
    <t>Заболевания твердых тканей зуба, требующие эндодонтического лечения с последующим восстановлением 3 и более корневого зуба</t>
  </si>
  <si>
    <t>0,9</t>
  </si>
  <si>
    <t>0,96</t>
  </si>
  <si>
    <t>0,0221</t>
  </si>
  <si>
    <t>0,0337</t>
  </si>
  <si>
    <t>0,6039</t>
  </si>
  <si>
    <t>0,0326</t>
  </si>
  <si>
    <t>0,1718</t>
  </si>
  <si>
    <t>60-80 мин</t>
  </si>
  <si>
    <t>15,65</t>
  </si>
  <si>
    <t>2128,40/1596,30</t>
  </si>
  <si>
    <t>от 1 до 5</t>
  </si>
  <si>
    <t>t005</t>
  </si>
  <si>
    <t>Состояния и заболевания твердых тканей, требующие проведения профессиональной гигиены полости рта</t>
  </si>
  <si>
    <t>Отложения (наросты) на зубах</t>
  </si>
  <si>
    <t>25-35 мин</t>
  </si>
  <si>
    <t>4,95</t>
  </si>
  <si>
    <t>673,20/504,90</t>
  </si>
  <si>
    <t>t006</t>
  </si>
  <si>
    <t>Воспалительные заболевания пародонта требующие медикаментозного лечения</t>
  </si>
  <si>
    <t>Острый гингивит</t>
  </si>
  <si>
    <t>К05.1</t>
  </si>
  <si>
    <t>Хронический гингивит</t>
  </si>
  <si>
    <t>Обучение гигиене полости рта</t>
  </si>
  <si>
    <t>7,88</t>
  </si>
  <si>
    <t>1071,68/803,76</t>
  </si>
  <si>
    <t>t007</t>
  </si>
  <si>
    <t>Воспалительно-деструктивные заболевания пародонта, требующие лечения</t>
  </si>
  <si>
    <t>A11.07.010</t>
  </si>
  <si>
    <t>Введение лекарственных препаратов в патологические зубодесневые карманы</t>
  </si>
  <si>
    <t>Закрытый кюретаж при заболеваниях пародонта в области зуба</t>
  </si>
  <si>
    <t>0,4*8</t>
  </si>
  <si>
    <t>9,44</t>
  </si>
  <si>
    <t>1283,84/962,88</t>
  </si>
  <si>
    <t>t008</t>
  </si>
  <si>
    <t>Деструктивные заболевания пародонта, требующие лечения</t>
  </si>
  <si>
    <t>K05.4</t>
  </si>
  <si>
    <t>Пародонтоз</t>
  </si>
  <si>
    <t>K05.5</t>
  </si>
  <si>
    <t>803,76/602,82</t>
  </si>
  <si>
    <t>t009</t>
  </si>
  <si>
    <t>Профилактический приём (осмотр, консультация)</t>
  </si>
  <si>
    <t>Профилактический прием (осмотр/консультация) врача-стоматолога-терапевта</t>
  </si>
  <si>
    <t>Профилактический прием (осмотр/консультация) зубного врача</t>
  </si>
  <si>
    <t>Профилактический прием (осмотр/консультация) врача-стоматолога</t>
  </si>
  <si>
    <t>1,3</t>
  </si>
  <si>
    <t>176,80/132,60</t>
  </si>
  <si>
    <t>t010</t>
  </si>
  <si>
    <t>Заболевания слизистой оболочки полости рта, губ и языка, требующие лечения</t>
  </si>
  <si>
    <t>B00.2</t>
  </si>
  <si>
    <t>Герпетический гингивостоматит и фаринготонзиллит</t>
  </si>
  <si>
    <t>B37.0</t>
  </si>
  <si>
    <t>K12.0</t>
  </si>
  <si>
    <t xml:space="preserve">K12.1 </t>
  </si>
  <si>
    <t>K13.1</t>
  </si>
  <si>
    <t>K13.2</t>
  </si>
  <si>
    <t>Лейкоплакия и другие изменения эпителия полости рта, включая язык</t>
  </si>
  <si>
    <t>Болезни губ</t>
  </si>
  <si>
    <t xml:space="preserve">Стандарт диагностики </t>
  </si>
  <si>
    <t>K14.0</t>
  </si>
  <si>
    <t>0,05/1</t>
  </si>
  <si>
    <t>K14.1</t>
  </si>
  <si>
    <t>K14.3</t>
  </si>
  <si>
    <t>K14.4</t>
  </si>
  <si>
    <t>K14.8</t>
  </si>
  <si>
    <t>1/1</t>
  </si>
  <si>
    <t>K14.9</t>
  </si>
  <si>
    <t>Болезнь языка неуточненная</t>
  </si>
  <si>
    <t>0,8/5</t>
  </si>
  <si>
    <t>0,5/1</t>
  </si>
  <si>
    <t>Назначение диетической терапии при заболеваниях полости рта и зубов</t>
  </si>
  <si>
    <t>4,44</t>
  </si>
  <si>
    <t>603,84/452,88</t>
  </si>
  <si>
    <t>Клинико-статистические группы при оказании медицинской помощи по хирургической стоматологии Оренбургская область на 2020 год</t>
  </si>
  <si>
    <t>Стандарт диагностики и лечения  название услуг</t>
  </si>
  <si>
    <t>h001</t>
  </si>
  <si>
    <t xml:space="preserve">Заболевания, требующие консервативного лечения (долечивания) в амбулаторных условиях и/или направления в стационар </t>
  </si>
  <si>
    <t>D10.0</t>
  </si>
  <si>
    <t>Прием ( осмотр, консультация) врача-стоматолога хирурга первичный</t>
  </si>
  <si>
    <t>D10.1</t>
  </si>
  <si>
    <t>Доброкачественное новообразование языка</t>
  </si>
  <si>
    <t>Прием ( осмотр, консультация) врача-стоматолога  первичный</t>
  </si>
  <si>
    <t>D10.2</t>
  </si>
  <si>
    <t>Доброкачественное новообразование дна полости рта</t>
  </si>
  <si>
    <t>Прием ( осмотр, консультация) врача-стоматолога хирурга повторный</t>
  </si>
  <si>
    <t>D10.3</t>
  </si>
  <si>
    <t>Прием ( осмотр, консультация) врача-стоматолога  повторный</t>
  </si>
  <si>
    <t>D10.5</t>
  </si>
  <si>
    <t>D18.0</t>
  </si>
  <si>
    <t>Гемангиома любой локализации</t>
  </si>
  <si>
    <t>G51.0</t>
  </si>
  <si>
    <t>Неврит лицевого нерва</t>
  </si>
  <si>
    <t>K07.6</t>
  </si>
  <si>
    <t>Болезни ВНЧС</t>
  </si>
  <si>
    <t>A06.30.002</t>
  </si>
  <si>
    <t>K09.9</t>
  </si>
  <si>
    <t>Киста области рта неуточненная</t>
  </si>
  <si>
    <t>K10.2</t>
  </si>
  <si>
    <t>Воспалительные заболевания челюстей</t>
  </si>
  <si>
    <t>K10.9</t>
  </si>
  <si>
    <t>Болезнь челюсти неуточненная</t>
  </si>
  <si>
    <t>K11.2</t>
  </si>
  <si>
    <t>Сиалоаденит</t>
  </si>
  <si>
    <t>A15.03.011</t>
  </si>
  <si>
    <t>Снятие шины с одной челюсти</t>
  </si>
  <si>
    <t>K11.5</t>
  </si>
  <si>
    <t>Сиалолитиаз</t>
  </si>
  <si>
    <t>Бужирование протоков слюнных желез</t>
  </si>
  <si>
    <t>K11.9</t>
  </si>
  <si>
    <t>Болезнь слюнной железы неуточненная</t>
  </si>
  <si>
    <t>Промывание протока слюнной железы</t>
  </si>
  <si>
    <t>K12.2</t>
  </si>
  <si>
    <t>Флегмона и абсцесс полости рта</t>
  </si>
  <si>
    <t>K14.6</t>
  </si>
  <si>
    <t>Наложение повязки при операции в челюстно-лицевой области</t>
  </si>
  <si>
    <t>L02.0</t>
  </si>
  <si>
    <t>Абсцесс кожи, фурункул, карбункул</t>
  </si>
  <si>
    <t>Наложение повязки при операциях на органах полости рта (перевязка)</t>
  </si>
  <si>
    <t>S00.5</t>
  </si>
  <si>
    <t>Поверхностная травма губы и полости рта</t>
  </si>
  <si>
    <t>Снятие послеоперационных швов (лигатур)</t>
  </si>
  <si>
    <t>S00.7</t>
  </si>
  <si>
    <t>Множественные поверхностные травмы головы</t>
  </si>
  <si>
    <t>Вправление вывиха сустава</t>
  </si>
  <si>
    <t>S00.9</t>
  </si>
  <si>
    <t>Поверхностная травм головы неуточненной локализации</t>
  </si>
  <si>
    <t>Наложение иммобилизационной повязки при вывихах (подвывихах) суставов</t>
  </si>
  <si>
    <t>S02.2</t>
  </si>
  <si>
    <t>Перелом костей носа</t>
  </si>
  <si>
    <t>A22.07.005</t>
  </si>
  <si>
    <t>Ультрафиолетовое облучение ротоглотки</t>
  </si>
  <si>
    <t>S02.4</t>
  </si>
  <si>
    <t>Перелом скуловой кости</t>
  </si>
  <si>
    <t>S02.6</t>
  </si>
  <si>
    <t>Перелом нижней челюсти</t>
  </si>
  <si>
    <t>S03.0</t>
  </si>
  <si>
    <t>Вывих ВНЧС</t>
  </si>
  <si>
    <t>3,45</t>
  </si>
  <si>
    <t>469,20/351,90</t>
  </si>
  <si>
    <t>h002</t>
  </si>
  <si>
    <t>Заболевания, требующие удаления молочного зуба</t>
  </si>
  <si>
    <t>К 00.6</t>
  </si>
  <si>
    <t xml:space="preserve">Физиол.резорбция корня </t>
  </si>
  <si>
    <t>К 08.3</t>
  </si>
  <si>
    <t>Незаконченное удаление зуба</t>
  </si>
  <si>
    <t>К 04.4</t>
  </si>
  <si>
    <t>Острый периодонтит</t>
  </si>
  <si>
    <t>Прием ( осмотр, консультация) зубного врача первичный</t>
  </si>
  <si>
    <t>К 04.5</t>
  </si>
  <si>
    <t>Хронический  периодонтит</t>
  </si>
  <si>
    <t>К 04.6</t>
  </si>
  <si>
    <t>Периапикальный абсцесс с полостью(об. хрон. периодонтита)</t>
  </si>
  <si>
    <t>К 04.7</t>
  </si>
  <si>
    <t>Прием ( осмотр, консультация) зубного врача повторный</t>
  </si>
  <si>
    <t>S 02.5</t>
  </si>
  <si>
    <t>Перелом зуба</t>
  </si>
  <si>
    <t>S 03.2</t>
  </si>
  <si>
    <t>Вывих зуба</t>
  </si>
  <si>
    <t>0,39</t>
  </si>
  <si>
    <t xml:space="preserve">Удаление временного зуба </t>
  </si>
  <si>
    <t xml:space="preserve">Наложение повязки при операциях на органах полости рта </t>
  </si>
  <si>
    <t>20-25 мин</t>
  </si>
  <si>
    <t>1,58</t>
  </si>
  <si>
    <t>214,88/161,16</t>
  </si>
  <si>
    <t>h003</t>
  </si>
  <si>
    <t>Заболевания, требующие удаления постоянного зуба (простое)</t>
  </si>
  <si>
    <t>Периапикальный абсцесс без полости(об. хрон. периодонтита)</t>
  </si>
  <si>
    <t>К 07.3</t>
  </si>
  <si>
    <t>Аномалия положения зубов</t>
  </si>
  <si>
    <t>К00.1</t>
  </si>
  <si>
    <t>Сверхкомплектные зубы</t>
  </si>
  <si>
    <t>0,22</t>
  </si>
  <si>
    <t>Удаление  постоянного зуба (простое)</t>
  </si>
  <si>
    <t>3,35</t>
  </si>
  <si>
    <t>455,60/341,70</t>
  </si>
  <si>
    <t>h004</t>
  </si>
  <si>
    <t>Заболевания,требующие сложного удаления зуба (сверх комплектного, ретенированного, дистопированного), хирургические способы лечения хр.периодонтита</t>
  </si>
  <si>
    <t>Периапикальный абсцесс с полостью (об. хрон. периодонтита)</t>
  </si>
  <si>
    <t>Незакончиное удаление зуба</t>
  </si>
  <si>
    <t xml:space="preserve">К00.7 </t>
  </si>
  <si>
    <t>Синдром прорезывания зубов</t>
  </si>
  <si>
    <t>К01.0</t>
  </si>
  <si>
    <t>Ретенированные зубы</t>
  </si>
  <si>
    <t>0,36</t>
  </si>
  <si>
    <t>К01.1</t>
  </si>
  <si>
    <t>Импактные зубы</t>
  </si>
  <si>
    <t>Операция удаления непрорезавшегося дистопированного сверхкомплектного зуба</t>
  </si>
  <si>
    <t xml:space="preserve">Удаление зуба сложное </t>
  </si>
  <si>
    <t>0,97</t>
  </si>
  <si>
    <t>Остановка луночного кровотечения без наложения швов методом тампонады</t>
  </si>
  <si>
    <t>A16.07.097</t>
  </si>
  <si>
    <t>Наложение шва на слизистую оболочку рта</t>
  </si>
  <si>
    <t>0,014</t>
  </si>
  <si>
    <t>60-90 мин</t>
  </si>
  <si>
    <t>616,08/462,06</t>
  </si>
  <si>
    <t>h005</t>
  </si>
  <si>
    <t>Заболевания, требующие резекции верхушки корня зуба, удаления ретенционной кисты</t>
  </si>
  <si>
    <t>Хронический апикальный периодонтит пульпарного происхождения</t>
  </si>
  <si>
    <t>Ретенция зубов</t>
  </si>
  <si>
    <t>Ретенционная киста</t>
  </si>
  <si>
    <t>К 06.8</t>
  </si>
  <si>
    <t>Другие уточненные поражения десны и беззубого альвеолярного отростка обусловленные травмой(эпулис)</t>
  </si>
  <si>
    <t>0,42</t>
  </si>
  <si>
    <t>К 06.9</t>
  </si>
  <si>
    <t>Изменения десны и альвеолярного отростка неуточненные</t>
  </si>
  <si>
    <t>0,59</t>
  </si>
  <si>
    <t>Резекция верхушки корня</t>
  </si>
  <si>
    <t>Цистотомии, цистэктомии</t>
  </si>
  <si>
    <t>Коррекция объема и формы альвеолярного отростка (в области 2-3 зубов)</t>
  </si>
  <si>
    <t>0,79</t>
  </si>
  <si>
    <t>Остановка луночного кровотечения без наложения швов с использованием гемостатических материалов</t>
  </si>
  <si>
    <t>Внутрикостное введни лекарствнных препаратов</t>
  </si>
  <si>
    <t>0,008</t>
  </si>
  <si>
    <t>Хирургическая обработка раны или инфицированной ткани</t>
  </si>
  <si>
    <t>60-70 мин</t>
  </si>
  <si>
    <t>767,04/575,28</t>
  </si>
  <si>
    <t>h006</t>
  </si>
  <si>
    <t>Заболевания требующие удаления доброкачественных опухолей и опухолеподобных образований</t>
  </si>
  <si>
    <t>К 04.8</t>
  </si>
  <si>
    <t>Околокорневая киста</t>
  </si>
  <si>
    <t>К 09.0</t>
  </si>
  <si>
    <t>Кисты,образовавшиеся в процессе формирования зубов</t>
  </si>
  <si>
    <t>К 09.2</t>
  </si>
  <si>
    <t>Другие кисты челюстей</t>
  </si>
  <si>
    <t>К 09.1</t>
  </si>
  <si>
    <t>Ростовые(неодонтогенные) кисты полости рта</t>
  </si>
  <si>
    <t>D 10.0</t>
  </si>
  <si>
    <t>Доброкачествнные новоброзования губы</t>
  </si>
  <si>
    <t>D 10.1</t>
  </si>
  <si>
    <t>Доброкач.новообр.языка</t>
  </si>
  <si>
    <t>D 10.2</t>
  </si>
  <si>
    <t>Доброкач.новообр. дна полости рта</t>
  </si>
  <si>
    <t>D 11.0</t>
  </si>
  <si>
    <t>Доброкач.новообр.  больших слюннных желез</t>
  </si>
  <si>
    <t xml:space="preserve">D  16.4 </t>
  </si>
  <si>
    <t>Доброкач.новообр.верхней челюсти</t>
  </si>
  <si>
    <t>D 16.5</t>
  </si>
  <si>
    <t>Доброкач.новообр.нижней челюсти</t>
  </si>
  <si>
    <t>Биопсия слизистой полости рта</t>
  </si>
  <si>
    <t>D 18.0</t>
  </si>
  <si>
    <t>Наложение повязки при операциях челюстно-лицевой области</t>
  </si>
  <si>
    <t>D18.1</t>
  </si>
  <si>
    <t>Лимфангиома любой локализации</t>
  </si>
  <si>
    <t>Удаление атеромы</t>
  </si>
  <si>
    <t>D 22.0</t>
  </si>
  <si>
    <t>Меланоформный невус губы</t>
  </si>
  <si>
    <t>D 37.0</t>
  </si>
  <si>
    <t>Новообр.неопред. или неизвест.характер</t>
  </si>
  <si>
    <t>К 13.0</t>
  </si>
  <si>
    <t>Другие болезни губ и слиз.обол.пол.рта</t>
  </si>
  <si>
    <t>K 13.2</t>
  </si>
  <si>
    <t>Лейкоплакия и другие изменения полости рта, включая язык</t>
  </si>
  <si>
    <t>К 13.6</t>
  </si>
  <si>
    <t>Гиперплазия слизистой оболочки полости рта вследствие раздражения</t>
  </si>
  <si>
    <t>A11.01.019</t>
  </si>
  <si>
    <t>Получение соскоба с эрозивно-язвенных элементов кожи  и слизистых оболочек</t>
  </si>
  <si>
    <t>L85.8</t>
  </si>
  <si>
    <t>Др.уточн.эпидермал.утолщения</t>
  </si>
  <si>
    <t>L72.0</t>
  </si>
  <si>
    <t>Эпидермальная киста (атерома)</t>
  </si>
  <si>
    <t>6,98</t>
  </si>
  <si>
    <t>949,28/711,96</t>
  </si>
  <si>
    <t>от 2 до 4</t>
  </si>
  <si>
    <t>h007</t>
  </si>
  <si>
    <t>Заболевания, требующие вмешательства на пародонте и тканях преддверия полости рта</t>
  </si>
  <si>
    <t>К05.6</t>
  </si>
  <si>
    <t>Болезнь пародонта неуточненная</t>
  </si>
  <si>
    <t xml:space="preserve">К06.8 </t>
  </si>
  <si>
    <t>Другие уточненные изменения десны и альвеолярного отростка</t>
  </si>
  <si>
    <t>Q38.1</t>
  </si>
  <si>
    <t>Анкилоглоссия</t>
  </si>
  <si>
    <t>Q38.6</t>
  </si>
  <si>
    <t>Другие врожденные пороки развития рта</t>
  </si>
  <si>
    <t xml:space="preserve">К05.1 </t>
  </si>
  <si>
    <t>К06.0</t>
  </si>
  <si>
    <t>Рецессия десны</t>
  </si>
  <si>
    <t xml:space="preserve">К06.1 </t>
  </si>
  <si>
    <t>1,05</t>
  </si>
  <si>
    <t>0,52</t>
  </si>
  <si>
    <t>Введение лекарственных препаратов  в патологические зубодесневые карманы</t>
  </si>
  <si>
    <t>Пластика уздечки верхней губы</t>
  </si>
  <si>
    <t>0,151</t>
  </si>
  <si>
    <t>Пластика уздечки нижней губы</t>
  </si>
  <si>
    <t>0,047</t>
  </si>
  <si>
    <t>Пластика уздечки языка</t>
  </si>
  <si>
    <t>0,53</t>
  </si>
  <si>
    <t>Лоскутная операция в полости рта (в области 2-3 зубов)</t>
  </si>
  <si>
    <t>Гингивэктомия</t>
  </si>
  <si>
    <t>0,269</t>
  </si>
  <si>
    <t>Гингивопластика</t>
  </si>
  <si>
    <t>0,002</t>
  </si>
  <si>
    <t>Наложение повязки при операциях в полости рта</t>
  </si>
  <si>
    <t>0,29</t>
  </si>
  <si>
    <t>5,09</t>
  </si>
  <si>
    <t>692,24/519,18</t>
  </si>
  <si>
    <t>h008</t>
  </si>
  <si>
    <t>Осложнения и заболевания воспалительного характера, требующие вскрытия очага и последующих перевязок</t>
  </si>
  <si>
    <t xml:space="preserve">К10.2 </t>
  </si>
  <si>
    <t>L92.9</t>
  </si>
  <si>
    <t>Мигрирующая гранулёма</t>
  </si>
  <si>
    <t>М87.1</t>
  </si>
  <si>
    <t>Лекарственный остеонекрознекроз челюстей</t>
  </si>
  <si>
    <t>M87.8</t>
  </si>
  <si>
    <t>Другой остеонекроз</t>
  </si>
  <si>
    <t>L98.0</t>
  </si>
  <si>
    <t>Пиогенная гранулёма</t>
  </si>
  <si>
    <t>Пародонтальный абсцесс</t>
  </si>
  <si>
    <t>К12.2</t>
  </si>
  <si>
    <t>К11.5</t>
  </si>
  <si>
    <t>Сиалолитиазис</t>
  </si>
  <si>
    <t>Абсцесс языка</t>
  </si>
  <si>
    <t>L04.0</t>
  </si>
  <si>
    <t>Острый гнойный лимфаденит</t>
  </si>
  <si>
    <t>0,49</t>
  </si>
  <si>
    <t>Т79.3</t>
  </si>
  <si>
    <t xml:space="preserve">Посттравматическая раневая инфекция , не квалифициро-ванная в других рубриках </t>
  </si>
  <si>
    <t>Удаление камней из протоков слюнных желез</t>
  </si>
  <si>
    <t>0,0015</t>
  </si>
  <si>
    <t>T90.1</t>
  </si>
  <si>
    <t>Последствия открытого ранения головы</t>
  </si>
  <si>
    <t>Т90.2</t>
  </si>
  <si>
    <t>Последствия перелома черепа и костей лица</t>
  </si>
  <si>
    <t>Вскрытие подслизистого или поднадкостничного очага воспаления в полости рта</t>
  </si>
  <si>
    <t>0,7446</t>
  </si>
  <si>
    <t>K05.2</t>
  </si>
  <si>
    <t>Периодонтальный абсцесс (пародонтальный абсцесс)</t>
  </si>
  <si>
    <t>0,212</t>
  </si>
  <si>
    <t>Вскрытие и дренирование абцесса полости рта</t>
  </si>
  <si>
    <t>0,0308</t>
  </si>
  <si>
    <t>Вскрытие и дренирование очага воспаления мягких тканей лица или дна полости рта</t>
  </si>
  <si>
    <t>Вскрытие и дренирование флгмоны (абцесса)</t>
  </si>
  <si>
    <t>0,0034</t>
  </si>
  <si>
    <t>Иссечение свища мягких тканей</t>
  </si>
  <si>
    <t>0,0007</t>
  </si>
  <si>
    <t xml:space="preserve">Наложение повязки при операциях в полости рта </t>
  </si>
  <si>
    <t>Удаление постоянного зуба</t>
  </si>
  <si>
    <t>Удаление временного зуба</t>
  </si>
  <si>
    <t>Наложеиие шва на слизистую оболочку полости рта</t>
  </si>
  <si>
    <t>5,1</t>
  </si>
  <si>
    <t>693,60/520,20</t>
  </si>
  <si>
    <t>h009</t>
  </si>
  <si>
    <t>Заболевания и состояния, требующие малых хирургических вмешательств</t>
  </si>
  <si>
    <t>Доброкачественное новообразование губы(без иссечения)</t>
  </si>
  <si>
    <t>Доброкачественные новообразования языка (без иссечения)</t>
  </si>
  <si>
    <t>K06.2</t>
  </si>
  <si>
    <t>Деформация альвеолярного отростка</t>
  </si>
  <si>
    <t>Доброкачественные новообразования дна полости рта (без иссечения)</t>
  </si>
  <si>
    <t>К10.3</t>
  </si>
  <si>
    <t>Альвеолит</t>
  </si>
  <si>
    <t>Доброкачественные новообразования других неуточненных частей лица (без иссечения)</t>
  </si>
  <si>
    <t>0,45</t>
  </si>
  <si>
    <t>D22.0</t>
  </si>
  <si>
    <t>Меланоформный невус губы (без иссечения)</t>
  </si>
  <si>
    <t>0,51</t>
  </si>
  <si>
    <t>Лечение перикоронита (промывание, рассечение или иссечение капюшона)</t>
  </si>
  <si>
    <t>0,322</t>
  </si>
  <si>
    <t>Другие уточненные эпидермальные утолщения (без иссечения)</t>
  </si>
  <si>
    <t>0,026</t>
  </si>
  <si>
    <t>D23.3</t>
  </si>
  <si>
    <t>Доброкачественное новообразование других и неочненных частей лица (без иссечения)</t>
  </si>
  <si>
    <t>Открытый кюретаж при заболвниях пародонта в области зуба</t>
  </si>
  <si>
    <t>0,013</t>
  </si>
  <si>
    <t>Отсроченный кюретаж лункиудалнного зуба</t>
  </si>
  <si>
    <t>0,665</t>
  </si>
  <si>
    <t xml:space="preserve">Хирургическая обработка раны или инфицированной ткани </t>
  </si>
  <si>
    <t>D22.3</t>
  </si>
  <si>
    <t>Доброкачественные образования кожи губы (без иссечения)</t>
  </si>
  <si>
    <t>0,46</t>
  </si>
  <si>
    <t>3,61</t>
  </si>
  <si>
    <t>490,96/368,22</t>
  </si>
  <si>
    <t>Клинико-статистические группы при оказании медицинской помощи по ортодонтии Оренбургская область на 2020 год</t>
  </si>
  <si>
    <t>N КСГ</t>
  </si>
  <si>
    <t>Наименование клинико-статистической группы</t>
  </si>
  <si>
    <t>Код МКБ-10</t>
  </si>
  <si>
    <t>Стандарт диагностики и лечения, название услуг</t>
  </si>
  <si>
    <t>Частота /крат-ность представ-ления</t>
  </si>
  <si>
    <t>Стоимость КСГ для врача-ортодонта</t>
  </si>
  <si>
    <t>о001</t>
  </si>
  <si>
    <t>Первичный приём врача ортодонта</t>
  </si>
  <si>
    <t>&lt;(*)&gt; &lt;(**)&gt;</t>
  </si>
  <si>
    <t>B01.063.002</t>
  </si>
  <si>
    <t>Прием (осмотр, консультация) врача-ортодонта первичный</t>
  </si>
  <si>
    <t>o002</t>
  </si>
  <si>
    <t>Коррекция и/или активация ортодонтического аппарата</t>
  </si>
  <si>
    <t>Прием (осмотр, консультация) врача-ортодонта повторный</t>
  </si>
  <si>
    <t>A23.07.001.001</t>
  </si>
  <si>
    <t>Коррекция съемного ортодонтического аппарата</t>
  </si>
  <si>
    <t>o003</t>
  </si>
  <si>
    <t>Починка ортодонтического аппарата</t>
  </si>
  <si>
    <t>A02.07.010.001</t>
  </si>
  <si>
    <t>Снятие оттиска с одной челюсти</t>
  </si>
  <si>
    <t>1/2</t>
  </si>
  <si>
    <t>A23.07.002.027</t>
  </si>
  <si>
    <t>Изготовление контрольной модели</t>
  </si>
  <si>
    <t>A23.07.002.037</t>
  </si>
  <si>
    <t>Починка перелома базиса самотвердеющей пластмассой</t>
  </si>
  <si>
    <t>A23.07.001.002</t>
  </si>
  <si>
    <t>Ремонт ортодонтического аппарата</t>
  </si>
  <si>
    <t>до 2</t>
  </si>
  <si>
    <t>o004</t>
  </si>
  <si>
    <t>Ортодонтическая коррекция пластинкой расширяющей с вестибулярной дугой или со сложной вестибулярной дугой</t>
  </si>
  <si>
    <t>A02.07.010</t>
  </si>
  <si>
    <t>Исследование на диагностических моделях челюстей</t>
  </si>
  <si>
    <t>A23.07.002.045</t>
  </si>
  <si>
    <t>Изготовление дуги вестибулярной с дополнительными изгибами</t>
  </si>
  <si>
    <t>0,75/1</t>
  </si>
  <si>
    <t>A23.07.002.073</t>
  </si>
  <si>
    <t>Изготовление дуги вестибулярной</t>
  </si>
  <si>
    <t>0,25/1</t>
  </si>
  <si>
    <t>A16.07.053.002</t>
  </si>
  <si>
    <t>Распил ортодонтического аппарата через винт</t>
  </si>
  <si>
    <t>A23.07.003</t>
  </si>
  <si>
    <t>Припасовка и наложение ортодонтического аппарата</t>
  </si>
  <si>
    <t>Обучение гигиене полости рта ребенка при ортодонтическом лечении</t>
  </si>
  <si>
    <t>o005</t>
  </si>
  <si>
    <t>Ортодонтическая коррекция пластинкой вестибулярной с дугой или пластинкой с заслоном для языка</t>
  </si>
  <si>
    <t>A23.07.002.058</t>
  </si>
  <si>
    <t>Изготовление пластинки вестибулярной</t>
  </si>
  <si>
    <t>Изготовление пластинки с заслоном для языка (без кламмеров)</t>
  </si>
  <si>
    <t>o006</t>
  </si>
  <si>
    <t>Ортодонтическая коррекция одной челюсти пластинкой с окклюзионными накладками</t>
  </si>
  <si>
    <t>Изготовление пластинки с окклюзионными накладками</t>
  </si>
  <si>
    <t>o007</t>
  </si>
  <si>
    <t>Ортодонтическая коррекция зубов ортодотническими коронками</t>
  </si>
  <si>
    <t>Изготовление коронки ортодонтической</t>
  </si>
  <si>
    <t>1/4</t>
  </si>
  <si>
    <t>________________</t>
  </si>
  <si>
    <t>* K00.0; K00.1; K00.2; K00.6; K07.0; K07.1; K07.2; K07.3; S02.5; S03.2. D16.4; D16.5; J01.0; J32.0; L90.5; L91.0; M24.5; M24.6; M86.6; M95.0;</t>
  </si>
  <si>
    <t xml:space="preserve"> Q18.4; Q18.5; Q18.8; Q18.9; O30.8; Q30.9; Q35.0; Q35.1; Q35.3; Q35.4; Q35.5; Q35.7; Q36.0; Q36.1; Q36.9; Q37.0; Q37.1; Q37.2; Q37.3; Q37.4; Q37.5; Q37.8;</t>
  </si>
  <si>
    <t>** Q37.9; Q38.0; Q38.1; Q38.2; Q38.3; Q38.6; Q75.4; Q87.0; S02.4; S02.6; S02.7; T90.2.</t>
  </si>
  <si>
    <t>Колоноскопия с внутривенной седацией</t>
  </si>
  <si>
    <t>МОЕР</t>
  </si>
  <si>
    <t>СКД</t>
  </si>
  <si>
    <t>МО уровень 2 подуровень 1</t>
  </si>
  <si>
    <t>МО уровень 2 подуровень 2</t>
  </si>
  <si>
    <t>Приложение 2.2 
к Тарифному соглашению 
в системе ОМС Оренбургской области 
на 2020 год от "30 " декабря  2019г.</t>
  </si>
  <si>
    <t>Приложение 2.1 к Тарифному соглашению 
в системе ОМС Оренбургской области 
на 2020 год от " 30 " декабря  2019г.</t>
  </si>
  <si>
    <t>Тариф на заместительную почечную терапию методом гемодиализа и перитонеального диализа с 01.01.2020 г.</t>
  </si>
  <si>
    <t>Приложение 7 к Тарифному соглашению в системе ОМС Оренбургской области на 2020 год
от "30" декабря 2019 г.</t>
  </si>
  <si>
    <t>NA001</t>
  </si>
  <si>
    <t>Тариф транспортировки пациентов до места проведения гемодиализа (амбулаторно) и обратно</t>
  </si>
  <si>
    <t xml:space="preserve">Тарифы на оплату единиц объема амбулаторной медицинской помощи (посещений, обращений)  с 01.01.2020г. </t>
  </si>
  <si>
    <t>Специальные диагностические обследования, 
в т.ч. в профилактических целях</t>
  </si>
  <si>
    <t>Гематология (диагностика  гемобластозов)</t>
  </si>
  <si>
    <t>Посещения к среднему медперсоналу, 
ведущему самостоятельный прием</t>
  </si>
  <si>
    <t>Приложение 2.3 к Тарифному соглашению в системе ОМС Оренбургской области на 2020 год от "30" декабря  2019г.</t>
  </si>
  <si>
    <t>Приложение 2.5 к Тарифному соглашению в системе ОМС Оренбургской области на 2020 год от "30" декабря  2019г.</t>
  </si>
  <si>
    <t>Приложение 2.7 к Тарифному соглашению 
в системе ОМС Оренбургской области 
на 2020 год от " 30 " декабря  2019г.</t>
  </si>
  <si>
    <t>Приложение 2.8 к Тарифному соглашению 
в системе ОМС Оренбургской области 
на 2020 год от " 30 " декабря  2019г.</t>
  </si>
  <si>
    <t>Приложение 2.10 к Тарифному соглашению 
в системе ОМС Оренбургской области 
на 2020 год от " 30 " декабря  2019г.</t>
  </si>
  <si>
    <t>Приложение 2.11 к Тарифному соглашению 
в системе ОМС Оренбургской области 
на 2020 год от " 30 " декабря  2019г.</t>
  </si>
  <si>
    <t>Приложение 3.1 к Тарифному соглашению 
в системе ОМС Оренбургской области на 2020 год 
от "30" декабря  2019г.</t>
  </si>
  <si>
    <t>Наименование хирургического вмешательства</t>
  </si>
  <si>
    <t>Приложение 3.3 
к Тарифному соглашению в системе ОМС 
Оренбургской области на 2020 год 
от "30 " декабря 2019 г.</t>
  </si>
  <si>
    <t>Приложение 3.4 к Тарифному соглашению в системе ОМС Оренбургской области на 2020 год от "30" декабря  2019г.</t>
  </si>
  <si>
    <t>Приложение 3.5 к Тарифному соглашению 
в системе ОМС Оренбургской области на 2020 год 
от "30" декабря  2019г.</t>
  </si>
  <si>
    <t>Приложение 5.3 к Тарифному соглашению в системе ОМС Оренбургской области на 2020 год от "30" декабря  2019г.</t>
  </si>
  <si>
    <t>Приложение 9                                                                                                                                                                                                                                          к Тарифному соглашению                                                                                                                                                                           в системе ОМС Оренбургской области                                                                                                                                                                на 2020 год от " 30 " декабря  2019г.</t>
  </si>
  <si>
    <t>Перечень оснований для отказа в оплате медицинской помощи(уменьшения оплаты медицинской помощи) и размер санкций, применяемых к медицинским организациям в рамках отношений по договору на оказание и оплату медицинской помощи по обязательному медицинскому страхованию на  2020 год</t>
  </si>
  <si>
    <t>Наименование исследования</t>
  </si>
  <si>
    <t>Гематологические исследования</t>
  </si>
  <si>
    <t>* Приказ министерства здравоохранения Оренбургской области от  25.12.2015 № 14 "О мероприятиях по оптимизации деятельности клинико-диагностических лабораторий медицинских организаций, участвующих в реализации территориальной программы государственных гарантий бесплатного оказания гражданам на территории Оренбургской области медицинской помощи" ( с изменениями от 18.03.2016, от 30.11.2016)</t>
  </si>
  <si>
    <t>1.</t>
  </si>
  <si>
    <t>Отделение баротерапии</t>
  </si>
  <si>
    <t>Оксигенация (гипобарическая) (22 сеанса) продолжительностью 1 час</t>
  </si>
  <si>
    <t>1.2</t>
  </si>
  <si>
    <t>Оксигенация (гипобарическая) (22 сеанса) продолжительностью 3 часа</t>
  </si>
  <si>
    <t>1.2.1</t>
  </si>
  <si>
    <t>1 сеанс (продолжительностью 1 час)</t>
  </si>
  <si>
    <t>1 сеанс (продолжительностью 3 часа)</t>
  </si>
  <si>
    <t>1.3</t>
  </si>
  <si>
    <t>Спелеотерапия (взрослые) (1сеанс)</t>
  </si>
  <si>
    <t>Спелеотерапия (дети) (1сеанс)</t>
  </si>
  <si>
    <t>2.</t>
  </si>
  <si>
    <t xml:space="preserve">Маммография </t>
  </si>
  <si>
    <t>3.</t>
  </si>
  <si>
    <t>Цитология</t>
  </si>
  <si>
    <t>3.1</t>
  </si>
  <si>
    <t>Кишечная группа (с учетом регистрации анализов и учетом приготовления сред)</t>
  </si>
  <si>
    <t>4.1.3.</t>
  </si>
  <si>
    <t>4.1.4.</t>
  </si>
  <si>
    <t>4.1.5.</t>
  </si>
  <si>
    <t>4.1.6</t>
  </si>
  <si>
    <t>4.1.7</t>
  </si>
  <si>
    <t>4.1.8</t>
  </si>
  <si>
    <t>4.1.9</t>
  </si>
  <si>
    <t>Исследование микробиоценоза кишечника (дисбактериоз)</t>
  </si>
  <si>
    <t>4.1.10</t>
  </si>
  <si>
    <t>4.1.11</t>
  </si>
  <si>
    <t>4.1.12</t>
  </si>
  <si>
    <t>Капельная группа (с учетом регистрации анализов и приготовления питательных сред)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</si>
  <si>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</si>
  <si>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</si>
  <si>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</si>
  <si>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</si>
  <si>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</si>
  <si>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</si>
  <si>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</si>
  <si>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</si>
  <si>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</si>
  <si>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</si>
  <si>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</si>
  <si>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4.3</t>
  </si>
  <si>
    <t>Клиническая группа (с учетом регистрации анализов и приготовления питательных сред)</t>
  </si>
  <si>
    <t>Исследование мочи</t>
  </si>
  <si>
    <t>идентификация до вида:</t>
  </si>
  <si>
    <t>4.3.3</t>
  </si>
  <si>
    <t>4.3.4</t>
  </si>
  <si>
    <t>4.3.5</t>
  </si>
  <si>
    <t>4.3.6</t>
  </si>
  <si>
    <t>4.3.7</t>
  </si>
  <si>
    <t>4.3.8</t>
  </si>
  <si>
    <t>Исследование желчи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</si>
  <si>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</si>
  <si>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</si>
  <si>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</si>
  <si>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</si>
  <si>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</si>
  <si>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</si>
  <si>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</si>
  <si>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</si>
  <si>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4.5</t>
  </si>
  <si>
    <t>Исследование отделяемого ран транссудатов, экссудатов</t>
  </si>
  <si>
    <t>4.5.3</t>
  </si>
  <si>
    <t>4.5.4</t>
  </si>
  <si>
    <t>4.5.5</t>
  </si>
  <si>
    <t>4.5.6</t>
  </si>
  <si>
    <t>4.5.7</t>
  </si>
  <si>
    <t>4.5.8</t>
  </si>
  <si>
    <t>Отделяемое половых органов</t>
  </si>
  <si>
    <t>4.6.1</t>
  </si>
  <si>
    <t>4.6.2</t>
  </si>
  <si>
    <t>4.6.3</t>
  </si>
  <si>
    <t>4.6.4</t>
  </si>
  <si>
    <t>4.6.5</t>
  </si>
  <si>
    <t>4.6.6</t>
  </si>
  <si>
    <t>4.6.7</t>
  </si>
  <si>
    <t>4.6.8</t>
  </si>
  <si>
    <t>Отделяемое глаз</t>
  </si>
  <si>
    <t>4.7.1</t>
  </si>
  <si>
    <t>4.7.2</t>
  </si>
  <si>
    <t>4.7.3</t>
  </si>
  <si>
    <t>4.7.4</t>
  </si>
  <si>
    <t>4.7.5</t>
  </si>
  <si>
    <t>4.7.6</t>
  </si>
  <si>
    <t>4.7.7</t>
  </si>
  <si>
    <t>4.7.8</t>
  </si>
  <si>
    <t>4.7.9</t>
  </si>
  <si>
    <t>4.8</t>
  </si>
  <si>
    <t>Отделяемое носоглотки, носа и уха</t>
  </si>
  <si>
    <t>Носоглотки</t>
  </si>
  <si>
    <t>4.8.1</t>
  </si>
  <si>
    <t>4.8.2</t>
  </si>
  <si>
    <t>4.8.3</t>
  </si>
  <si>
    <t>4.8.4</t>
  </si>
  <si>
    <t>4.8.5</t>
  </si>
  <si>
    <t>4.8.6</t>
  </si>
  <si>
    <t>4.8.7</t>
  </si>
  <si>
    <t>4.8.8</t>
  </si>
  <si>
    <t>4.8.9</t>
  </si>
  <si>
    <t>4.8.10</t>
  </si>
  <si>
    <t>4.8.11</t>
  </si>
  <si>
    <t>4.8.12</t>
  </si>
  <si>
    <t>Фаготипирование стафилококков</t>
  </si>
  <si>
    <t>4.8.13</t>
  </si>
  <si>
    <t>4.9</t>
  </si>
  <si>
    <t>Носа</t>
  </si>
  <si>
    <t>4.9.1</t>
  </si>
  <si>
    <t>4.9.2</t>
  </si>
  <si>
    <t>4.9.3</t>
  </si>
  <si>
    <t>4.9.4</t>
  </si>
  <si>
    <t>4.9.5</t>
  </si>
  <si>
    <t>4.9.6</t>
  </si>
  <si>
    <t>4.9.7</t>
  </si>
  <si>
    <t>4.9.8</t>
  </si>
  <si>
    <t>4.9.9</t>
  </si>
  <si>
    <t>4.9.10</t>
  </si>
  <si>
    <t>4.9.11</t>
  </si>
  <si>
    <t>4.9.12</t>
  </si>
  <si>
    <t>4.10</t>
  </si>
  <si>
    <t>Исследование крови</t>
  </si>
  <si>
    <t>4.10.1</t>
  </si>
  <si>
    <t>4.11</t>
  </si>
  <si>
    <t>Исследованиие крови на стерильность при выделении микроорганизмов:</t>
  </si>
  <si>
    <t>4.11.1</t>
  </si>
  <si>
    <t>4.11.2</t>
  </si>
  <si>
    <t>4.11.3</t>
  </si>
  <si>
    <t>4.11.4</t>
  </si>
  <si>
    <t>4.11.5</t>
  </si>
  <si>
    <t>4.11.6</t>
  </si>
  <si>
    <t>4.12</t>
  </si>
  <si>
    <t>Исследование крови на сальмонелез</t>
  </si>
  <si>
    <t>4.12.1</t>
  </si>
  <si>
    <t>4.12.2</t>
  </si>
  <si>
    <t>4.12.3</t>
  </si>
  <si>
    <t>4.12.4</t>
  </si>
  <si>
    <t>4.13</t>
  </si>
  <si>
    <t>Серологические исследования (с учетом регистрации анализа и приготовления питательных сред)</t>
  </si>
  <si>
    <t>4.13.1</t>
  </si>
  <si>
    <t xml:space="preserve">Определение антител к сальммонеле кишечной (Salmonella enterica) в крови </t>
  </si>
  <si>
    <t>4.13.2</t>
  </si>
  <si>
    <t>4.13.3</t>
  </si>
  <si>
    <t>4.13.4</t>
  </si>
  <si>
    <t>Определение антител к сальмонелле паратифа А (Salmonella paratyphy A) в крови</t>
  </si>
  <si>
    <t>5.</t>
  </si>
  <si>
    <t>Иммунологические исследования</t>
  </si>
  <si>
    <t>5.2</t>
  </si>
  <si>
    <t>Определение антител к бруцеллам (Brucella spp.) в крови</t>
  </si>
  <si>
    <t>5.4</t>
  </si>
  <si>
    <t>5.5</t>
  </si>
  <si>
    <t>Исследование уровня 17-гидроксипрогестерона в крови</t>
  </si>
  <si>
    <t>5.6</t>
  </si>
  <si>
    <t>5.7</t>
  </si>
  <si>
    <t>5.8</t>
  </si>
  <si>
    <t>Исследование уровня циркулирующих иммунных комплексов в крови</t>
  </si>
  <si>
    <t>5.9</t>
  </si>
  <si>
    <t>5.10</t>
  </si>
  <si>
    <t>5.11</t>
  </si>
  <si>
    <t xml:space="preserve">Определение антител классов A, M, G (IgA, IgM, IgG) к   хламидии пневмонии (Chlamidia pheumoniae) в крови    </t>
  </si>
  <si>
    <t>5.12</t>
  </si>
  <si>
    <t xml:space="preserve">Определение антител классов M, G (IgM, IgG) к  цитомегаловирусу (Cytomegalovirus) в крови             </t>
  </si>
  <si>
    <t>5.13</t>
  </si>
  <si>
    <t>5.14</t>
  </si>
  <si>
    <t xml:space="preserve">Определение антител классов M, G (IgM, IgG) к  микоплазме пневмонии (Mycoplasma pheumoniae) в крови         </t>
  </si>
  <si>
    <t>5.15</t>
  </si>
  <si>
    <t>5.16</t>
  </si>
  <si>
    <t xml:space="preserve"> Определение антител к грибам рода аспергиллы (Aspergillus spp.) в крови           </t>
  </si>
  <si>
    <t>5.17</t>
  </si>
  <si>
    <t>5.18</t>
  </si>
  <si>
    <t>5.19</t>
  </si>
  <si>
    <t xml:space="preserve">Определение резус-принадлежности   </t>
  </si>
  <si>
    <t>5.20</t>
  </si>
  <si>
    <t xml:space="preserve"> Комплекс исследований для выявления аллергена 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</si>
  <si>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</si>
  <si>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</si>
  <si>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</si>
  <si>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</si>
  <si>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</si>
  <si>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</si>
  <si>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</si>
  <si>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</si>
  <si>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</si>
  <si>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</si>
  <si>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</si>
  <si>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Исследование фактора некроза опухоли в сыворотке крови</t>
  </si>
  <si>
    <t>5.32</t>
  </si>
  <si>
    <t>Исследование макрофагальной активности</t>
  </si>
  <si>
    <t>Исследование биологического материала методом ПЦР</t>
  </si>
  <si>
    <t>5.33</t>
  </si>
  <si>
    <t>Полимеразноцепная реакция -анализ выделения ДНК в реальном времени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</si>
  <si>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</si>
  <si>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</si>
  <si>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</si>
  <si>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</si>
  <si>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</si>
  <si>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</si>
  <si>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</si>
  <si>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</si>
  <si>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</si>
  <si>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</si>
  <si>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</si>
  <si>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</si>
  <si>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</si>
  <si>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</si>
  <si>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</si>
  <si>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5.49</t>
  </si>
  <si>
    <t>5.50</t>
  </si>
  <si>
    <t>5.51</t>
  </si>
  <si>
    <t>5.52</t>
  </si>
  <si>
    <t>5.53</t>
  </si>
  <si>
    <t>5.54</t>
  </si>
  <si>
    <t>5.55</t>
  </si>
  <si>
    <t>5.56</t>
  </si>
  <si>
    <t>5.57</t>
  </si>
  <si>
    <t>5.58</t>
  </si>
  <si>
    <t>5.59</t>
  </si>
  <si>
    <t>5.60</t>
  </si>
  <si>
    <t>5.61</t>
  </si>
  <si>
    <t>6.</t>
  </si>
  <si>
    <t>Биохимические исследования</t>
  </si>
  <si>
    <t>Определение альбумин/глобулинового соотношения в крови</t>
  </si>
  <si>
    <t>6.3</t>
  </si>
  <si>
    <t>6.4</t>
  </si>
  <si>
    <t xml:space="preserve">Исследование уровня лекарственных препаратов в крови (циклоспорин)   </t>
  </si>
  <si>
    <t>6.5</t>
  </si>
  <si>
    <t xml:space="preserve">Исследование уровня лекарственных препаратов в крови (такролимус)   </t>
  </si>
  <si>
    <t>Определение HLA-антигенов (локус А )</t>
  </si>
  <si>
    <t>Определение HLA-антигенов (локус В )</t>
  </si>
  <si>
    <t>Определение HLA-антигенов (локус DRB1 )</t>
  </si>
  <si>
    <t>Определение HLA-антигенов (типирование  локуса  DQB1, высокое разрешение)</t>
  </si>
  <si>
    <t>Исследование антилейкоцитарных антител в крови ( I класса)</t>
  </si>
  <si>
    <t>Исследование антилейкоцитарных антител в крови  (II класса)</t>
  </si>
  <si>
    <t>Исследование антилейкоцитарных антител в крови  (скрининг)</t>
  </si>
  <si>
    <t>7.</t>
  </si>
  <si>
    <t>Ультразвуковое исследование экспертного уровня</t>
  </si>
  <si>
    <t>7.1</t>
  </si>
  <si>
    <t>7.2</t>
  </si>
  <si>
    <t>7.3</t>
  </si>
  <si>
    <t>Пункция поверхностных органов под контролем УЗИ (щитовидной железы, мягких тканей, молочной железы)</t>
  </si>
  <si>
    <t>7.4</t>
  </si>
  <si>
    <t xml:space="preserve">Ультразвуковое исследование лимфатических узлов (одна анатомическая зона) </t>
  </si>
  <si>
    <t>7.5</t>
  </si>
  <si>
    <t>Ультразвуковое исследование матки и придатков трансабдоминальное</t>
  </si>
  <si>
    <t>7.6</t>
  </si>
  <si>
    <t xml:space="preserve">Ультразвуковое исследование молочных желез </t>
  </si>
  <si>
    <t>7.7</t>
  </si>
  <si>
    <t xml:space="preserve">Ультразвуковое исследование мочеточников </t>
  </si>
  <si>
    <t>7.8</t>
  </si>
  <si>
    <t xml:space="preserve">Ультразвуковое исследование органов мошонки  </t>
  </si>
  <si>
    <t>7.9</t>
  </si>
  <si>
    <t xml:space="preserve">Ультразвуковое исследование мягких тканей (одна анатомическая зона) </t>
  </si>
  <si>
    <t>7.10</t>
  </si>
  <si>
    <t>Ультразвуковое исследование орбиты с допплеграфией</t>
  </si>
  <si>
    <t>7.11</t>
  </si>
  <si>
    <t xml:space="preserve">Ультразвуковое исследование орбиты </t>
  </si>
  <si>
    <t>7.12</t>
  </si>
  <si>
    <t xml:space="preserve">Комплексное ультразвуковое исследование внутренних    органов </t>
  </si>
  <si>
    <t>7.13</t>
  </si>
  <si>
    <t>Ультразвуковое исследование плевральной полости</t>
  </si>
  <si>
    <t>7.14</t>
  </si>
  <si>
    <t>7.15</t>
  </si>
  <si>
    <t>Ультразвуковое исследование простаты</t>
  </si>
  <si>
    <t>7.16</t>
  </si>
  <si>
    <t>Ультразвуковое исследование селезенки</t>
  </si>
  <si>
    <t>7.17</t>
  </si>
  <si>
    <t xml:space="preserve">Ультразвуковое исследование щитовидной железы и паращитовидных желез         </t>
  </si>
  <si>
    <t>7.18</t>
  </si>
  <si>
    <t>Ультразвуковое исследование сустава</t>
  </si>
  <si>
    <t>7.19</t>
  </si>
  <si>
    <t xml:space="preserve">Ультразвуковое исследование вилочковой железы           </t>
  </si>
  <si>
    <t>7.20</t>
  </si>
  <si>
    <t>7.21</t>
  </si>
  <si>
    <t xml:space="preserve">Ультразвуковое исследование мочевого пузыря, с определением остаточной мочи на оборудовании экспертного класса             </t>
  </si>
  <si>
    <t>7.22</t>
  </si>
  <si>
    <t xml:space="preserve">Ультразвуковое исследование головного мозга новорожденного на оборудовании экспертного класса             </t>
  </si>
  <si>
    <t>7.23</t>
  </si>
  <si>
    <t xml:space="preserve">Ультразвуковая денситометрия                            </t>
  </si>
  <si>
    <t>Ультразвуковое исследование желудка с определением моторной функции</t>
  </si>
  <si>
    <t xml:space="preserve">Ультразвуковое исследование желчного пузыря с определением его сократимости                           </t>
  </si>
  <si>
    <t xml:space="preserve">Ультразвуковое исследование  придаточных пазух носа (эхосиноскопия ) на оборудовании экспертного класса               </t>
  </si>
  <si>
    <t>Ультразвуковое исследование печени аппаратом "Фиброскан"</t>
  </si>
  <si>
    <t>8.</t>
  </si>
  <si>
    <t xml:space="preserve"> Функциональная  диагностика</t>
  </si>
  <si>
    <t>8.1</t>
  </si>
  <si>
    <t xml:space="preserve">Велоэргометрия </t>
  </si>
  <si>
    <t>8.2</t>
  </si>
  <si>
    <t>Вызванные потенциалы мозга зрительные</t>
  </si>
  <si>
    <t>8.3</t>
  </si>
  <si>
    <t>Вызванные потенциалы  мозга слуховые</t>
  </si>
  <si>
    <t>8.4</t>
  </si>
  <si>
    <t>Вызванные потенциалы мозга сомотосенсорные</t>
  </si>
  <si>
    <t>8.5</t>
  </si>
  <si>
    <t>Исследование функций внешнего дыхания (спирография) с определением петли "поток-объем"</t>
  </si>
  <si>
    <t>8.6</t>
  </si>
  <si>
    <t>Капилляроскопия</t>
  </si>
  <si>
    <t>8.7</t>
  </si>
  <si>
    <t>Реовазография</t>
  </si>
  <si>
    <t>8.8</t>
  </si>
  <si>
    <t>Реогепатография</t>
  </si>
  <si>
    <t>8.9</t>
  </si>
  <si>
    <t>Реоэнцефалография (РЭГ)</t>
  </si>
  <si>
    <t>8.10</t>
  </si>
  <si>
    <t>Спирографическая проба провакационная с дозированной физической нагрузкой</t>
  </si>
  <si>
    <t>8.11</t>
  </si>
  <si>
    <t>Исследование дыхательных объемов с применением лекарственных препаратов</t>
  </si>
  <si>
    <t>8.12</t>
  </si>
  <si>
    <t>Стресс-эхокардиография</t>
  </si>
  <si>
    <t>8.13</t>
  </si>
  <si>
    <t xml:space="preserve">Суточное мониторирование артериального давления </t>
  </si>
  <si>
    <t>8.14</t>
  </si>
  <si>
    <t>Тетраполярная грудная реография (ТПГР)</t>
  </si>
  <si>
    <t>8.15</t>
  </si>
  <si>
    <t>Ультразвуковая допплерография (УЗДГ) экстракраниальных и транскраниальных сосудов головы</t>
  </si>
  <si>
    <t>8.16</t>
  </si>
  <si>
    <t>Фармакологические ЭКГ-пробы</t>
  </si>
  <si>
    <t>8.17</t>
  </si>
  <si>
    <t>Холтеровское мониторирование сердечного ритма (ХМ-ЭКГ)</t>
  </si>
  <si>
    <t>8.18</t>
  </si>
  <si>
    <t>Чрезпищеводная электрофизио-логическое исследование тестирование эффективности антиаритмической терапии</t>
  </si>
  <si>
    <t>8.19</t>
  </si>
  <si>
    <t>Чрезпищеводное электрофизио-логическое исследование на выявление ИБС</t>
  </si>
  <si>
    <t>8.20</t>
  </si>
  <si>
    <t>Чрезпищеводное электрофизио-логическое исследование на выявление ПТ</t>
  </si>
  <si>
    <t>8.21</t>
  </si>
  <si>
    <t>Чрезпищеводное электрофизио-логическое исследование на выявление СССУ</t>
  </si>
  <si>
    <t>8.22</t>
  </si>
  <si>
    <t>ЭКГ, запись и расшифровка</t>
  </si>
  <si>
    <t>8.23</t>
  </si>
  <si>
    <t>Электрокардиография с физическими упражнениями</t>
  </si>
  <si>
    <t>8.24</t>
  </si>
  <si>
    <t>Регистрация электрической активности проводящей системы сердца</t>
  </si>
  <si>
    <t>8.25</t>
  </si>
  <si>
    <t>ЭКГ, расшифровка</t>
  </si>
  <si>
    <t>8.26</t>
  </si>
  <si>
    <t>Электронейромиография - скорость проведения импульса (СПИ)</t>
  </si>
  <si>
    <t>8.27</t>
  </si>
  <si>
    <t>Электромиография  игольчатая</t>
  </si>
  <si>
    <t>8.28</t>
  </si>
  <si>
    <t>Электромиография  поверхностная</t>
  </si>
  <si>
    <t>8.29</t>
  </si>
  <si>
    <t>Электронейромиография - определение F-волны</t>
  </si>
  <si>
    <t>8.30</t>
  </si>
  <si>
    <t>Электронейромиография - ритмическая стимуляция</t>
  </si>
  <si>
    <t>8.31</t>
  </si>
  <si>
    <t>Электроэнцефалография</t>
  </si>
  <si>
    <t>8.32</t>
  </si>
  <si>
    <t>Эхоэнцефалография</t>
  </si>
  <si>
    <t>8.33</t>
  </si>
  <si>
    <t xml:space="preserve">Капнометрия </t>
  </si>
  <si>
    <t>8.34</t>
  </si>
  <si>
    <t>ЭКГ высоких разрешений -поздние потенциалы желудочков ППЖ</t>
  </si>
  <si>
    <t>8.35</t>
  </si>
  <si>
    <t>Дисперсия  QT</t>
  </si>
  <si>
    <t>8.36</t>
  </si>
  <si>
    <t>Пульсоксиметрия</t>
  </si>
  <si>
    <t>8.37</t>
  </si>
  <si>
    <t>Транскраниальное дуплексное сканирование</t>
  </si>
  <si>
    <t>8.38</t>
  </si>
  <si>
    <t>Вариабельность ритма сердца (при короткой записи ЭКГ с ортостатической пробой)</t>
  </si>
  <si>
    <t>8.39</t>
  </si>
  <si>
    <t>Вариабельность ритма сердца (при короткой записи ЭКГ с кардиоваскулярными тестами)</t>
  </si>
  <si>
    <t>8.40</t>
  </si>
  <si>
    <t>Тредмил - тест</t>
  </si>
  <si>
    <t>8.41</t>
  </si>
  <si>
    <t>Электроэнцефалография с видеомониторингом</t>
  </si>
  <si>
    <t>8.42</t>
  </si>
  <si>
    <t>Бифункциональное мониторирование ЭКГ и АД</t>
  </si>
  <si>
    <t>8.43</t>
  </si>
  <si>
    <t>Пункция щитовидной или паращитовидной железы под контролем ультразвукового исследования</t>
  </si>
  <si>
    <t>9.</t>
  </si>
  <si>
    <t>Коррекционные курсы логопеда-дефектолога</t>
  </si>
  <si>
    <t xml:space="preserve">Медико-логопедическая процедура при дизартрии                                                                 </t>
  </si>
  <si>
    <t>Медико-логопедическая процедура при дисфагии</t>
  </si>
  <si>
    <t>9.3</t>
  </si>
  <si>
    <t xml:space="preserve">Медико-логопедическая процедура при дислалии (функциональной или механической)           </t>
  </si>
  <si>
    <t>10.</t>
  </si>
  <si>
    <t xml:space="preserve">Отоларингологическое отделение </t>
  </si>
  <si>
    <t>Игровая аудиометрия</t>
  </si>
  <si>
    <t xml:space="preserve">Импедансометрия (2 уха)                                 </t>
  </si>
  <si>
    <t>Инстилляция в лакуны нёбных миндалин лекарственных средств (лекарственным раствором фурацилин) (1 процедура)</t>
  </si>
  <si>
    <t>10.4</t>
  </si>
  <si>
    <t>Инстилляция лекарственных веществ в гортань</t>
  </si>
  <si>
    <t>10.5</t>
  </si>
  <si>
    <t>Продувание слуховой трубы</t>
  </si>
  <si>
    <t>11.</t>
  </si>
  <si>
    <t>Урологическое отделение</t>
  </si>
  <si>
    <t>11.1</t>
  </si>
  <si>
    <t xml:space="preserve">Инстилляция мочевого пузыря                             </t>
  </si>
  <si>
    <t>11.2</t>
  </si>
  <si>
    <t xml:space="preserve">Синехиотомия по Омбредану                               </t>
  </si>
  <si>
    <t>11.3</t>
  </si>
  <si>
    <t xml:space="preserve">Уретроскопия                                            </t>
  </si>
  <si>
    <t>11.4</t>
  </si>
  <si>
    <t xml:space="preserve">Цистоскопия                                             </t>
  </si>
  <si>
    <t>11.5</t>
  </si>
  <si>
    <t xml:space="preserve">Цистография                           </t>
  </si>
  <si>
    <t>12.</t>
  </si>
  <si>
    <t>Исследования в офтальмологии</t>
  </si>
  <si>
    <t>12.1</t>
  </si>
  <si>
    <t xml:space="preserve">Биомикроскопия глаза                                    </t>
  </si>
  <si>
    <t>12.2</t>
  </si>
  <si>
    <t>Исследование глазного дна (прямая и обратная связь на два глаза)</t>
  </si>
  <si>
    <t>12.3</t>
  </si>
  <si>
    <t xml:space="preserve">Определение остроты зрения                              </t>
  </si>
  <si>
    <t>12.4</t>
  </si>
  <si>
    <t xml:space="preserve">Определение характера зрения                           </t>
  </si>
  <si>
    <t>12.5</t>
  </si>
  <si>
    <t xml:space="preserve">Подбор очков простых                                   </t>
  </si>
  <si>
    <t>12.6</t>
  </si>
  <si>
    <t xml:space="preserve">Рефрактометрия                                          </t>
  </si>
  <si>
    <t>12.7</t>
  </si>
  <si>
    <t xml:space="preserve">Тонометрия глаза                                        </t>
  </si>
  <si>
    <t>13.</t>
  </si>
  <si>
    <t>Операции в офтальмологии</t>
  </si>
  <si>
    <t>13.1</t>
  </si>
  <si>
    <t>Зондирование слезно-носового  канала</t>
  </si>
  <si>
    <t>13.2</t>
  </si>
  <si>
    <t>Операция: по поводу косоглазия (рецессия/резекция) (одна мышца)</t>
  </si>
  <si>
    <t>13.3</t>
  </si>
  <si>
    <t xml:space="preserve">Склеропластика                                          </t>
  </si>
  <si>
    <t>14.</t>
  </si>
  <si>
    <t>Коронарография</t>
  </si>
  <si>
    <t>14.1</t>
  </si>
  <si>
    <t>15.</t>
  </si>
  <si>
    <t>Патологоанатомические исследования</t>
  </si>
  <si>
    <t>15.1</t>
  </si>
  <si>
    <t>Гистологические исследования биопсийного и операционного материала 1 категории сложности без дополнительных методов исследования</t>
  </si>
  <si>
    <t>15.2</t>
  </si>
  <si>
    <t>Гистологические исследования биопсийного и операционного материала 2 категории сложности без дополнительных методов исследования</t>
  </si>
  <si>
    <t>15.3</t>
  </si>
  <si>
    <t>Гистологические исследования биопсийного и операционного материала 3 категории сложности без дополнительных методов исследования</t>
  </si>
  <si>
    <t>15.4</t>
  </si>
  <si>
    <t>Гистологические исследования биопсийного и операционного материала 5 категории сложности без дополнительных методов исследования</t>
  </si>
  <si>
    <t>15.5</t>
  </si>
  <si>
    <t>Исследования материала желудка на наличие геликобактера</t>
  </si>
  <si>
    <t>15.6</t>
  </si>
  <si>
    <t>Консультация готовых гистологических препаратов   I-V категории</t>
  </si>
  <si>
    <t>Исследование уровня ретикулоцитов в крови</t>
  </si>
  <si>
    <t>Общий (клинический) анализ крови</t>
  </si>
  <si>
    <t>Исследование скорости оседания эритроцитов</t>
  </si>
  <si>
    <t>1.4</t>
  </si>
  <si>
    <t>1.5</t>
  </si>
  <si>
    <t>Подсчет эритроцитов с базофильной зернистостью</t>
  </si>
  <si>
    <t>1.6</t>
  </si>
  <si>
    <t>1.7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</si>
  <si>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</si>
  <si>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</si>
  <si>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</si>
  <si>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</si>
  <si>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</si>
  <si>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</si>
  <si>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</si>
  <si>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</si>
  <si>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</si>
  <si>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</si>
  <si>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</si>
  <si>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</si>
  <si>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</si>
  <si>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</si>
  <si>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</si>
  <si>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</si>
  <si>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</si>
  <si>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</si>
  <si>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</si>
  <si>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Ненасыщенная железосвязывающая способность сыворотки крови</t>
  </si>
  <si>
    <t>2.22</t>
  </si>
  <si>
    <t>Исследование уровня общего магния в сыворотке крови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</si>
  <si>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</si>
  <si>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</si>
  <si>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</si>
  <si>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</si>
  <si>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</si>
  <si>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</si>
  <si>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</si>
  <si>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</si>
  <si>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</si>
  <si>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Исследование уровня трансферрина сыворотки крови</t>
  </si>
  <si>
    <t>2.32</t>
  </si>
  <si>
    <t xml:space="preserve">Исследование железосвязывающей способности сыворотки </t>
  </si>
  <si>
    <t>2.33</t>
  </si>
  <si>
    <t>Определение белка в моче</t>
  </si>
  <si>
    <t>2.34</t>
  </si>
  <si>
    <t xml:space="preserve">Исследование уровня креатинина в моче </t>
  </si>
  <si>
    <t>2.35</t>
  </si>
  <si>
    <t>Исследование уровня мочевины в моче</t>
  </si>
  <si>
    <t>2.36</t>
  </si>
  <si>
    <t>Исследование уровня мочевой кислоты в моче</t>
  </si>
  <si>
    <t>2.37</t>
  </si>
  <si>
    <t>Исследование уровня глюкозы в моче</t>
  </si>
  <si>
    <t>2.38</t>
  </si>
  <si>
    <t>Исследование уровня кальция в моче</t>
  </si>
  <si>
    <t>2.39</t>
  </si>
  <si>
    <t>Исследование уровня калия в моче</t>
  </si>
  <si>
    <t>2.40</t>
  </si>
  <si>
    <t>Исследование уровня натрия в моче</t>
  </si>
  <si>
    <t>2.41</t>
  </si>
  <si>
    <t>Исследование уровня фосфора в моче</t>
  </si>
  <si>
    <t>2.42</t>
  </si>
  <si>
    <t>2.43</t>
  </si>
  <si>
    <t>Исследование уровня билирубина в моче</t>
  </si>
  <si>
    <t>2.44</t>
  </si>
  <si>
    <t>2.45</t>
  </si>
  <si>
    <t>2.46</t>
  </si>
  <si>
    <t>2.47</t>
  </si>
  <si>
    <t>Растворимые рецепторы трансферрина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</si>
  <si>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</si>
  <si>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</si>
  <si>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</si>
  <si>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</si>
  <si>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</si>
  <si>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</si>
  <si>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</si>
  <si>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</si>
  <si>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</si>
  <si>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Коагулологические исследования</t>
  </si>
  <si>
    <t>Исследование уровня фибриногена в крови</t>
  </si>
  <si>
    <t>3.2</t>
  </si>
  <si>
    <t>Определение протромбинового (тромбопластинового) времени в крови или в плазме</t>
  </si>
  <si>
    <t>Определение тромбинового времени в крови</t>
  </si>
  <si>
    <t>3.4</t>
  </si>
  <si>
    <t>3.5</t>
  </si>
  <si>
    <t>3.6</t>
  </si>
  <si>
    <t>3.7</t>
  </si>
  <si>
    <t>3.8</t>
  </si>
  <si>
    <t>3.9</t>
  </si>
  <si>
    <t>Иммунологические исследования ( метод иммунохимии)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</si>
  <si>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</si>
  <si>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</si>
  <si>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</si>
  <si>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</si>
  <si>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</si>
  <si>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</si>
  <si>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</si>
  <si>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</si>
  <si>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</si>
  <si>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</si>
  <si>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</si>
  <si>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</si>
  <si>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</si>
  <si>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</si>
  <si>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</si>
  <si>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</si>
  <si>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Определение концентрации НСЕ</t>
  </si>
  <si>
    <t>4.30</t>
  </si>
  <si>
    <t>4.31</t>
  </si>
  <si>
    <t>Исследование уровня свободного хорионического гонадотропина (ХГЧ) в сыворотке крови</t>
  </si>
  <si>
    <t>4.32</t>
  </si>
  <si>
    <t>4.33</t>
  </si>
  <si>
    <t>Подтверждение присутствия поверхностного антигена вируса гепатита В в сыворотке крови</t>
  </si>
  <si>
    <t>4.34</t>
  </si>
  <si>
    <t>4.35</t>
  </si>
  <si>
    <t>4.36</t>
  </si>
  <si>
    <t>Исследование уровня фолиевой кислоты в сыворотке крови</t>
  </si>
  <si>
    <t>4.37</t>
  </si>
  <si>
    <t>Исследование уровня соматотропного гормона в крови</t>
  </si>
  <si>
    <t>4.38</t>
  </si>
  <si>
    <t>4.39</t>
  </si>
  <si>
    <t>4.40</t>
  </si>
  <si>
    <t>Исследование уровня кальцитонина в крови</t>
  </si>
  <si>
    <t>4.41</t>
  </si>
  <si>
    <t>Исследование уровня антител к циклическому цитрулиновому пептиду в крови</t>
  </si>
  <si>
    <t>Определение антител классов G ( IgG) к микоплазме пневмонии (Mycoplasma pheumoniae) в крови</t>
  </si>
  <si>
    <t>Определение антител классов M (IgM) к микоплазме пневмонии (Mycoplasma pheumoniae) в крови</t>
  </si>
  <si>
    <t>Исследование уровня эритропоэтина крови</t>
  </si>
  <si>
    <t>Исследование уровня прокальцитонина в крови</t>
  </si>
  <si>
    <t>Непрямой антиглобулиновый тест (тест Кумбса)</t>
  </si>
  <si>
    <t>Общий (клинический) анализ мочи</t>
  </si>
  <si>
    <t>Исследование мочи на белок Бенс-Джонса</t>
  </si>
  <si>
    <t>Микроскопическое исследование кала на простейшие</t>
  </si>
  <si>
    <t>Микроскопическое исследование кала на яйца и личинки гельминтов</t>
  </si>
  <si>
    <t>Микроскопическое исследование отпечатков с поверхности перианальных складок на яйца гельминтов</t>
  </si>
  <si>
    <t>Копрологическое исследование</t>
  </si>
  <si>
    <t>Исследование кала на скрытую кровь</t>
  </si>
  <si>
    <t>Общий анализ мокроты</t>
  </si>
  <si>
    <t>Определение глюкозы в суточной моче</t>
  </si>
  <si>
    <t xml:space="preserve">Микробиологические исследования </t>
  </si>
  <si>
    <t xml:space="preserve">Цитологические исследования </t>
  </si>
  <si>
    <t>Цитологическое исследоваие материала полученного при эндоскопическом исследовании</t>
  </si>
  <si>
    <t>Цитологическое исследование мокроты</t>
  </si>
  <si>
    <t>10.6</t>
  </si>
  <si>
    <t>10.7</t>
  </si>
  <si>
    <t>Цитологическое исследование отделяемого из соска молочной железы</t>
  </si>
  <si>
    <t>Микробиологические исследования (ПЦР)</t>
  </si>
  <si>
    <t>Качественные методики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</si>
  <si>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</si>
  <si>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</si>
  <si>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</si>
  <si>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</si>
  <si>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</si>
  <si>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</si>
  <si>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</si>
  <si>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</si>
  <si>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</si>
  <si>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</si>
  <si>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</si>
  <si>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</si>
  <si>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11.1.13</t>
  </si>
  <si>
    <t>11.1.14</t>
  </si>
  <si>
    <t>11.1.15</t>
  </si>
  <si>
    <t>11.1.16</t>
  </si>
  <si>
    <t>11.1.17</t>
  </si>
  <si>
    <t>Количественные методики</t>
  </si>
  <si>
    <t>11.2.1</t>
  </si>
  <si>
    <t>11.2.2</t>
  </si>
  <si>
    <t>11.2.3</t>
  </si>
  <si>
    <t>11.2.4</t>
  </si>
  <si>
    <t>11.2.5</t>
  </si>
  <si>
    <t>11.2.6</t>
  </si>
  <si>
    <t>11.2.7</t>
  </si>
  <si>
    <t>11.2.8</t>
  </si>
  <si>
    <t>от 2000 до 2200 человек</t>
  </si>
  <si>
    <t>от 100 до 900</t>
  </si>
  <si>
    <t>от 900 до 1500</t>
  </si>
  <si>
    <t>от 1500 до 2000</t>
  </si>
  <si>
    <t>от 2000 до 2200</t>
  </si>
  <si>
    <t xml:space="preserve"> Раздел 1. Перечень медицинских услуг и предельный размер возмещения расходов для расчетов между медицинскими организациями, участвующими в реализации территориальной программы государственных гарантий бесплатного оказания медицинской помощи на территории Оренбургской области</t>
  </si>
  <si>
    <t xml:space="preserve">  Раздел II. Перечень медицинских услуг, оказываемых клинико-диагностическими лабораториями II уровня, и предельный размер возмещения расходов для расчетов клинико-диагностическими лабораториями I уровня соответствующих расходов.                                                   </t>
  </si>
  <si>
    <r>
      <t>(в соответствии с разделом I приложения к Программе государственных гарантий бесплатного оказания гражданам медицинской помощи на</t>
    </r>
    <r>
      <rPr>
        <sz val="10"/>
        <rFont val="Times New Roman"/>
        <family val="1"/>
        <charset val="204"/>
      </rPr>
      <t xml:space="preserve"> 2020 год, утвержденной постановлением Правительства РФ от 07.12.2019 №1610, с учетом применения к части норматива затрат коэффициента дифференциации </t>
    </r>
    <r>
      <rPr>
        <sz val="10"/>
        <color theme="1"/>
        <rFont val="Times New Roman"/>
        <family val="1"/>
        <charset val="204"/>
      </rPr>
      <t>1,105)</t>
    </r>
  </si>
  <si>
    <t>Приложение 4 к Тарифному соглашению в системе ОМС Оренбургской области на 2020 год  от " 30 " декабря  2019 г.</t>
  </si>
  <si>
    <t>Приложение 5.1 
к Тарифному соглашению  в системе 
ОМС Оренбургской области на 2020 г. 
от "30" декабря  2019г.</t>
  </si>
  <si>
    <t>Приложение 5.2 к Тарифному соглашению  в системе ОМС Оренбургской области на 2020 г. от "30" декабря  2019г.</t>
  </si>
  <si>
    <t>Рублей *</t>
  </si>
  <si>
    <t xml:space="preserve">* - тариф указан с применением управленческого коэффициента, предусмотренного настоящим приложением </t>
  </si>
  <si>
    <t>стационарно, дневной стационар</t>
  </si>
  <si>
    <t>Предельный размер возмещения расходов, рублей</t>
  </si>
  <si>
    <t>Наименование медицинской услуги</t>
  </si>
  <si>
    <r>
      <t>Приложение 2.4 к Тарифному соглашению в системе ОМС Оренбургской области на 2020 год от "3</t>
    </r>
    <r>
      <rPr>
        <sz val="10"/>
        <color theme="1"/>
        <rFont val="Times New Roman"/>
        <family val="1"/>
        <charset val="204"/>
      </rPr>
      <t>0</t>
    </r>
    <r>
      <rPr>
        <sz val="10"/>
        <rFont val="Times New Roman"/>
        <family val="1"/>
        <charset val="204"/>
      </rPr>
      <t>" декабря  2019 г.</t>
    </r>
  </si>
  <si>
    <r>
      <t>Приложение 1 
к Тарифному соглашению в системе ОМС Оренбургской области на 2020 год 
от "30" декабря 20</t>
    </r>
    <r>
      <rPr>
        <sz val="10"/>
        <color theme="1"/>
        <rFont val="Arial"/>
        <family val="2"/>
        <charset val="204"/>
      </rPr>
      <t>19</t>
    </r>
    <r>
      <rPr>
        <sz val="10"/>
        <rFont val="Arial"/>
        <family val="2"/>
        <charset val="204"/>
      </rPr>
      <t xml:space="preserve"> г.</t>
    </r>
  </si>
  <si>
    <t>свыше 20 тыс.чел.</t>
  </si>
  <si>
    <t>до 20 тыс.чел.</t>
  </si>
  <si>
    <t>АБДУЛИНСКАЯ ПОЛ-КА РЖД-МЕДИЦИНА Г. АБДУЛИНО</t>
  </si>
  <si>
    <t>расч ПНАi</t>
  </si>
  <si>
    <t>факт ПНАi с уч К попр</t>
  </si>
  <si>
    <t xml:space="preserve">Поправочные (повышающие) коэффициенты к тарифам на проведение профилактических медицинских осмотров и диспансеризации </t>
  </si>
  <si>
    <t>Основание для применения коэффициента</t>
  </si>
  <si>
    <t xml:space="preserve">проведение профилактических медицинских осмотров и диспансеризации мобильными медицинскими бригадами </t>
  </si>
  <si>
    <t>проведение профилактических медицинских осмотров и диспансеризации в выходные дни</t>
  </si>
  <si>
    <t>Приложение 2.6 
к Тарифному соглашению 
в системе ОМС Оренбургской области на 2020 год 
от " 30 " декабря  2019г.</t>
  </si>
  <si>
    <t>Значения коэффициентов дифференциации подушевого норматива финансового обеспечения стоматологической помощи на 2020 год</t>
  </si>
  <si>
    <t>1.1 Половозрастные коэффициенты дифференциации (СКДстом i)</t>
  </si>
  <si>
    <t xml:space="preserve">МО уровень 1 </t>
  </si>
  <si>
    <t>МО уровень 2 подуровень 3</t>
  </si>
  <si>
    <t>Приложение 2.6.1
к Тарифному соглашению 
в системе ОМС Оренбургской области 
на 2020 год от "30 " декабря  2019г.</t>
  </si>
  <si>
    <t>Коэффициенты дифференциации подушевого норматива и подушевые  нормативы финансового обеспечения стоматологической помощи (ПНстом i ) на 2020 год</t>
  </si>
  <si>
    <t>КДстом i</t>
  </si>
  <si>
    <t>расч ПНстом i</t>
  </si>
  <si>
    <t>факт ПНстом i с уч К попр</t>
  </si>
  <si>
    <t>ГАУЗ "OOКБ №2"</t>
  </si>
  <si>
    <t>ГАУЗ "ГКБ №6" г. Оренбурга</t>
  </si>
  <si>
    <t>ГАУЗ "ГБ № 2" г. Орска</t>
  </si>
  <si>
    <t>ГАУЗ "СП" г.Новотроицка</t>
  </si>
  <si>
    <t>ГБУЗ "ГБ" г. Бугуруслана</t>
  </si>
  <si>
    <t>ЧУЗ "РЖД-Медицина" г.Бузулук"</t>
  </si>
  <si>
    <t>ЧУЗ "РЖД-Медицина" г. Абдулино"</t>
  </si>
  <si>
    <t>ГАУЗ "БСМП" г.Новотроицка</t>
  </si>
  <si>
    <t>560218</t>
  </si>
  <si>
    <t>560228</t>
  </si>
  <si>
    <t>560230</t>
  </si>
  <si>
    <t xml:space="preserve">Два медицинских работника </t>
  </si>
  <si>
    <t xml:space="preserve">Один медицинский работник </t>
  </si>
  <si>
    <t>B01.064.003</t>
  </si>
  <si>
    <t>B01.065.007</t>
  </si>
  <si>
    <t>B01.065.003</t>
  </si>
  <si>
    <t>B01.065.005</t>
  </si>
  <si>
    <t>Прием (осмотр, консультация) гигиентиста стоматологического первичный</t>
  </si>
  <si>
    <t>A11.07.012</t>
  </si>
  <si>
    <t>B01.064.004</t>
  </si>
  <si>
    <t>B01.065.008</t>
  </si>
  <si>
    <t>B01.065.004</t>
  </si>
  <si>
    <t>A06.07.003</t>
  </si>
  <si>
    <t>A06.07.010</t>
  </si>
  <si>
    <t>A05.07.001</t>
  </si>
  <si>
    <t>B01.003.004.002</t>
  </si>
  <si>
    <t>B01.003.004.004</t>
  </si>
  <si>
    <t>B01.003.004.005</t>
  </si>
  <si>
    <t>A16.07.019</t>
  </si>
  <si>
    <t>A11.07.024</t>
  </si>
  <si>
    <t>B01.065.006</t>
  </si>
  <si>
    <t>Прием (осмотр, консультация) гигиентиста стоматологического повторный</t>
  </si>
  <si>
    <t>A17.07.003</t>
  </si>
  <si>
    <t>A11.07.023</t>
  </si>
  <si>
    <t>A11.07.027</t>
  </si>
  <si>
    <t>A16.07.010</t>
  </si>
  <si>
    <t>A16.07.082.001</t>
  </si>
  <si>
    <t>A16.07.082.002</t>
  </si>
  <si>
    <t>A17.07.006</t>
  </si>
  <si>
    <t>A16.07.008.003</t>
  </si>
  <si>
    <t>A16.07.051</t>
  </si>
  <si>
    <t>A11.07.022</t>
  </si>
  <si>
    <t>A15.07.003</t>
  </si>
  <si>
    <t>Получение соскоба с эрозивно-язвенных элементов кожи и слизистых оболочек</t>
  </si>
  <si>
    <t>A13.30.007</t>
  </si>
  <si>
    <t>B04.064.002</t>
  </si>
  <si>
    <t xml:space="preserve">Профилактический прием (осмотр, консультация) врача стоматолога-детского </t>
  </si>
  <si>
    <t>B04.065.004</t>
  </si>
  <si>
    <t>B04.065.006</t>
  </si>
  <si>
    <t>213,52/160,14</t>
  </si>
  <si>
    <t>B01.065.001</t>
  </si>
  <si>
    <t>B01.065.002</t>
  </si>
  <si>
    <t>A16.07.092</t>
  </si>
  <si>
    <t>A16.07.039</t>
  </si>
  <si>
    <t>B04.065.002</t>
  </si>
  <si>
    <t>A03.07.001</t>
  </si>
  <si>
    <t>Люминесцентная стоматоскопия</t>
  </si>
  <si>
    <t>B01.067.001</t>
  </si>
  <si>
    <t>B01.067.002</t>
  </si>
  <si>
    <t>A11.07.011</t>
  </si>
  <si>
    <t>A11.07.009</t>
  </si>
  <si>
    <t>A11.07.025</t>
  </si>
  <si>
    <t>A15.01.003</t>
  </si>
  <si>
    <t>A15.07.002</t>
  </si>
  <si>
    <t>A16.30.069</t>
  </si>
  <si>
    <t>A16.04.018</t>
  </si>
  <si>
    <t>A15.04.002</t>
  </si>
  <si>
    <t>T81.0</t>
  </si>
  <si>
    <t>Кровотечение и гематома, осложняющие процедуру, не классифицированные в других рубриках</t>
  </si>
  <si>
    <t>T81.3</t>
  </si>
  <si>
    <t>Расхождение краев операционной раны, не классифицированное в других рубриках</t>
  </si>
  <si>
    <t>T81.4</t>
  </si>
  <si>
    <t>Инфекция, связанная с процедурой, не классифицированная в других рубриках</t>
  </si>
  <si>
    <t>Периапикальный абсцесс с полостью</t>
  </si>
  <si>
    <t xml:space="preserve">Периапикальный абсцесс без полости </t>
  </si>
  <si>
    <t>A16.07.001.001</t>
  </si>
  <si>
    <t>A16.07.001.002</t>
  </si>
  <si>
    <t>A16.07.024</t>
  </si>
  <si>
    <t>A16.07.001.003</t>
  </si>
  <si>
    <t>A16.07.095.001</t>
  </si>
  <si>
    <t>K04.5</t>
  </si>
  <si>
    <t>K01.0</t>
  </si>
  <si>
    <t>K11.6</t>
  </si>
  <si>
    <t>A16.07.007</t>
  </si>
  <si>
    <t>A16.07.016</t>
  </si>
  <si>
    <t>A16.07.017.002</t>
  </si>
  <si>
    <t>A16.07.095.002</t>
  </si>
  <si>
    <t>A11.03.003</t>
  </si>
  <si>
    <t>A16.01.004</t>
  </si>
  <si>
    <t>A11.07.001</t>
  </si>
  <si>
    <t>A16.01.016</t>
  </si>
  <si>
    <t>A16.07.042</t>
  </si>
  <si>
    <t>A16.07.043</t>
  </si>
  <si>
    <t>A16.07.044</t>
  </si>
  <si>
    <t>A16.07.040</t>
  </si>
  <si>
    <t>A16.07.026</t>
  </si>
  <si>
    <t>A16.07.089</t>
  </si>
  <si>
    <t>A16.22.012</t>
  </si>
  <si>
    <t>A16.07.011</t>
  </si>
  <si>
    <t>A16.07.012</t>
  </si>
  <si>
    <t xml:space="preserve">Вскрытие и дренирование одонтогенного абсцесса </t>
  </si>
  <si>
    <t>A16.07.014</t>
  </si>
  <si>
    <t>A16.07.015</t>
  </si>
  <si>
    <t>A16.01.012</t>
  </si>
  <si>
    <t>A16.30.064</t>
  </si>
  <si>
    <t>A16.07.058</t>
  </si>
  <si>
    <t>A16.07.038</t>
  </si>
  <si>
    <t>A16.07.013</t>
  </si>
  <si>
    <t>B01.063.001</t>
  </si>
  <si>
    <t>1/0,5</t>
  </si>
  <si>
    <t>0,6/1</t>
  </si>
  <si>
    <t>A23.07.002.059</t>
  </si>
  <si>
    <t>A23.07.002.060</t>
  </si>
  <si>
    <t>A23.07.002.055</t>
  </si>
  <si>
    <t>o008</t>
  </si>
  <si>
    <t>Коррекция и/или активация двухчелюстного ортодонтического аппарата</t>
  </si>
  <si>
    <t>A23.07.001.001.001</t>
  </si>
  <si>
    <t>Коррекция двухчелюстного съемного ортодонтического аппарата</t>
  </si>
  <si>
    <t>o009</t>
  </si>
  <si>
    <t>Ортодонтическая коррекция аппаратом на две челюсти, состоящего из пластинки вестибулярной и пластинки с окклюзионными накладками</t>
  </si>
  <si>
    <t>A23.07.002.075</t>
  </si>
  <si>
    <t>Изготовление ортодонтического аппарата на две челюсти, состоящего из пластинки вестибулярной и пластинки с окклюзионными накладками</t>
  </si>
  <si>
    <t>o010</t>
  </si>
  <si>
    <t>Ортодонтическая коррекция аппаратом на две челюсти, состоящего из  вестибулярной пластинки и пластинки с заслоном для языка (без кламмеров)</t>
  </si>
  <si>
    <t>A23.07.002.076</t>
  </si>
  <si>
    <t>Изготовление ортодонтического аппарата на две челюсти, состоящего из  вестибулярной пластинки и пластинки с заслоном для языка (без кламмеров)</t>
  </si>
  <si>
    <t>Клинико-статистические группы при оказании стоматологической медицинской помощи Оренбургская область на 2020 год</t>
  </si>
  <si>
    <t xml:space="preserve">Стоимость КСГ </t>
  </si>
  <si>
    <t>a001</t>
  </si>
  <si>
    <t>Тотальная внутривенная анестезия</t>
  </si>
  <si>
    <t>&lt;(***)&gt;</t>
  </si>
  <si>
    <t>B01.003.001</t>
  </si>
  <si>
    <t>Осмотр (консультация) врачом-анестезиологом-реаниматологом первичный</t>
  </si>
  <si>
    <t>B01.003.004.009</t>
  </si>
  <si>
    <t>9</t>
  </si>
  <si>
    <t>*** Все дианозы при стоматологической помощи. Применяется мед.организациями, имеющими лицензию по профилю анестезиология-реаниматология для лечения пациентов-инвалидов</t>
  </si>
  <si>
    <t>Соответствие приказу МЗиСР №543н</t>
  </si>
  <si>
    <t>AA003</t>
  </si>
  <si>
    <t>Компьтерная томография с использованием анестезиологического пособия без контрастирования</t>
  </si>
  <si>
    <t>AA004</t>
  </si>
  <si>
    <t>Компьтерная томография с использованием анестезиологического пособия с внутривенным контрастированием</t>
  </si>
  <si>
    <t>AB003</t>
  </si>
  <si>
    <t>Магнитно-резонансная томография с использованием анестезиологического пособия без контрастирования</t>
  </si>
  <si>
    <t>AB004</t>
  </si>
  <si>
    <t>Магнитно-резонансная томография с использованием анестезиологического пособия с внутривенным контрастированием</t>
  </si>
  <si>
    <t>Гистологические исследования с целью выявления онкологических заболеваний и подбора таргетной терапии *</t>
  </si>
  <si>
    <t>AF008</t>
  </si>
  <si>
    <t>Патолого-анатомическое исследование биопсийного (операционного) материала пятой категории сложности</t>
  </si>
  <si>
    <t>Иммуногистохимические исследования с целью выявления онкологических заболеваний и подбора таргетной терапии</t>
  </si>
  <si>
    <t>AE</t>
  </si>
  <si>
    <t>Молекулярно-генетичесие исследования с целью выявления онкологических заболеваний и подбора таргетной терапии **</t>
  </si>
  <si>
    <t>AE001</t>
  </si>
  <si>
    <t xml:space="preserve">молекулярно-генетическое исследование мутаций в гене EGFR в биопсийном (операционном) материале </t>
  </si>
  <si>
    <t>AE002</t>
  </si>
  <si>
    <t xml:space="preserve">молекулярно-генетическое исследование мутаций в гене BRAF в биопсийном (операционном) материале </t>
  </si>
  <si>
    <t>AE003</t>
  </si>
  <si>
    <t xml:space="preserve">молекулярно-генетическое исследование мутаций в гене KRAS в биопсийном (операционном) материале </t>
  </si>
  <si>
    <t>AE004</t>
  </si>
  <si>
    <t xml:space="preserve">молекулярно-генетическое исследование мутаций в гене NRAS в биопсийном (операционном) материале </t>
  </si>
  <si>
    <t>AE005</t>
  </si>
  <si>
    <t xml:space="preserve">молекулярно-генетическое исследование мутаций в гене BRCA 1, 2 в крови </t>
  </si>
  <si>
    <t>AE006</t>
  </si>
  <si>
    <t xml:space="preserve">молекулярно-генетическое исследование мутаций в гене BRCA 1 в биопсийном (операционном) материале </t>
  </si>
  <si>
    <t>AE007</t>
  </si>
  <si>
    <t xml:space="preserve">молекулярно-генетическое исследование мутаций в гене BRCA 2 в биопсийном (операционном) материале </t>
  </si>
  <si>
    <t>AE008</t>
  </si>
  <si>
    <t>Определение амплификации гена HER2 методом флуоресцентной гибридизации in situ (FISH)</t>
  </si>
  <si>
    <t>AE009</t>
  </si>
  <si>
    <t xml:space="preserve">молекулярно-генетическое исследование мутаций в гене 
c-kit в биопсийном (операционном) материале </t>
  </si>
  <si>
    <t>AE010</t>
  </si>
  <si>
    <t>молекулярно-генетическое исследование транслокаций гена ALK (FISH)</t>
  </si>
  <si>
    <t>AE011</t>
  </si>
  <si>
    <t>диагностика острых лейкозов методом проточной цитометрии</t>
  </si>
  <si>
    <t>AE012</t>
  </si>
  <si>
    <t>определение амплификации гена MDM2 при саркоме</t>
  </si>
  <si>
    <t xml:space="preserve">** - единицей учета и оплаты молекулярно-генетических исследований является комплексное исследование одной зоны интереса биоплсийного (операционного и диагностического) материала с постановкой всех необходимых тестов для данного вдиа опухоли в соответствии с клиническими рекомендациями по лечению онкологических заболеваний.
</t>
  </si>
  <si>
    <t>* - единицей учета и оплаты гистологических исследований являются:
- при вырезке, проводке и микротомии - объект (один тканевой образец, залитый в один парафиновый или замороженный блок) с описанием материала в соответствии с необходимыми требованиями;
- при окраске микропрепаратов (постановке реакций, определений) - объект, обработанный одной окраской (реакцией, определением) с описанием материала в соответствии с необходимыми требованиями;
-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количества;</t>
  </si>
  <si>
    <t>ds36.004.01</t>
  </si>
  <si>
    <t>Лечение с применением генно-инженерных биологических препаратов и селективных иммунодепрессантов, уровень 1</t>
  </si>
  <si>
    <t>ds36.004.02</t>
  </si>
  <si>
    <t>Лечение с применением генно-инженерных биологических препаратов и селективных иммунодепрессантов, уровень 2</t>
  </si>
  <si>
    <t>ds36.004.03</t>
  </si>
  <si>
    <t>Лечение с применением генно-инженерных биологических препаратов и селективных иммунодепрессантов, уровень 3</t>
  </si>
  <si>
    <t>ds36.004.04</t>
  </si>
  <si>
    <t>Лечение с применением генно-инженерных биологических препаратов и селективных иммунодепрессантов, уровень 4</t>
  </si>
  <si>
    <t>ds36.004.05</t>
  </si>
  <si>
    <t>Лечение с применением генно-инженерных биологических препаратов и селективных иммунодепрессантов, уровень 5</t>
  </si>
  <si>
    <t>ds36.004.06</t>
  </si>
  <si>
    <t>Лечение с применением генно-инженерных биологических препаратов и селективных иммунодепрессантов, уровень 6</t>
  </si>
  <si>
    <t>ds36.004.07</t>
  </si>
  <si>
    <t>Лечение с применением генно-инженерных биологических препаратов и селективных иммунодепрессантов, уровень 7</t>
  </si>
  <si>
    <t>ds36.004.08</t>
  </si>
  <si>
    <t>Лечение с применением генно-инженерных биологических препаратов и селективных иммунодепрессантов, уровень 8</t>
  </si>
  <si>
    <t>ds36.004.001</t>
  </si>
  <si>
    <t>ds36.004.002</t>
  </si>
  <si>
    <t>ds36.004.003</t>
  </si>
  <si>
    <t>ds36.004.004</t>
  </si>
  <si>
    <t>ds36.004.005</t>
  </si>
  <si>
    <t>ds36.004.006</t>
  </si>
  <si>
    <t>ds36.004.007</t>
  </si>
  <si>
    <t>ds36.004.008</t>
  </si>
  <si>
    <t>Приложение 8 
к Тарифному соглашению в системе ОМС 
Оренбургской области на 2020 год 
от " 30" декабря 2019 г.</t>
  </si>
  <si>
    <t>1.2.2</t>
  </si>
  <si>
    <t>Микробиологическое (культуральное) исследование фекалий/ректального мазка на возбудителя дизентерии (Shigella spp.) (отрицательный результат)</t>
  </si>
  <si>
    <t>Микробиологическое (культуральное) исследование фекалий/ректального мазка на микроорганизмы рода сальмонелла (Salmonella spp.) (отрицательный результат)</t>
  </si>
  <si>
    <t>Микробиологическое (культуральное) исследование фекалий/ректального мазка на возбудителя дизентерии (Shigella spp.)</t>
  </si>
  <si>
    <t>Микробиологическое (культуральное) исследование фекалий/ректального мазка на микроорганизмы рода сальмонелла (Salmonella spp.)</t>
  </si>
  <si>
    <t xml:space="preserve"> Микробиологическое (культуральное) исследование  кала на аэробные и факультативно - анаэробные микроорганизмы (энтеропатогенная кишечная палочка )</t>
  </si>
  <si>
    <t xml:space="preserve"> Микробиологическое (культуральное) исследование  кала на аэробные и факультативно - анаэробные микроорганизмы (кал на УПМ-количественный метод)</t>
  </si>
  <si>
    <t xml:space="preserve"> Микробиологическое (культуральное) исследование  рвотных масс на ПТИ*</t>
  </si>
  <si>
    <t xml:space="preserve"> Микробиологическое (культуральное) исследование  кала на аэробные и факультативно - анаэробные микроорганизмы (исследование на ПТИ)</t>
  </si>
  <si>
    <t xml:space="preserve"> Микробиологическое (культуральное) исследование  промывных вод желудка на ПТИ* </t>
  </si>
  <si>
    <t>Микробиологическое (культуральное) исследование фекалий на холерные вибрионы (Vibrio cholerae) (без отбора колоний)</t>
  </si>
  <si>
    <t>Микробиологическое (культуральное) исследование фекалий на холерные вибрионы (Vibrio cholerae) (без идентификации)</t>
  </si>
  <si>
    <t>Микробиологическое (культуральное) исследование фекалий на холерные вибрионы (Vibrio cholerae)  (с идентификацией до рода)</t>
  </si>
  <si>
    <t>Микробиологическое (культуральное)  исследование слизи с задней стенки  глотки на палочку коклюша (Bordetella pertussis) (без отбора колоний)</t>
  </si>
  <si>
    <t xml:space="preserve">Микробиологическое (культуральное)  исследование слизи с задней стенки  глотки на палочку коклюша (Bordetella pertussis) </t>
  </si>
  <si>
    <t>Определение чувствительности микроорганизмов к антимикробным химиотерапевтическим  препаратам</t>
  </si>
  <si>
    <t>Микробиологическое (культуральное) исследование слизи с задней стенки глотки на менингококк (Neisseria menningiditis)</t>
  </si>
  <si>
    <t xml:space="preserve">Микробиологическое (культуральное)  исследование мокроты на аэробные и факультативно-анаэробные микроорганизмы </t>
  </si>
  <si>
    <t>Микробиологическое (культуральное) исследование слизи  с миндалин и задней стенки глотки на аэробные и факультативно-анаэробные микроорганизмы (отделяемого из полости рта)</t>
  </si>
  <si>
    <t xml:space="preserve"> Микробиологическое (культуральное)  исследование спинномозговой жидкости на аэробные и факультативно-анаэробные условно- патогенные микроорганизмы (ликвор без отбора колоний)</t>
  </si>
  <si>
    <t xml:space="preserve"> Микробиологическое (культуральное)  исследование спинномозговой жидкости на аэробные и факультативно-анаэробные условно- патогенные микроорганизмы ( с изучением морфологических и биохимических свойств)</t>
  </si>
  <si>
    <t xml:space="preserve">Микроскопическое исследование спинномозговой жидкости на менингококк (Neisseria menningiditis) </t>
  </si>
  <si>
    <t xml:space="preserve">Микробиологическое (культуральное)  исследование слизи и пленок с  миндалин на палочку дифтерии (Corinebacterium  diphtheriae)      </t>
  </si>
  <si>
    <t xml:space="preserve">Микробиологическое (культуральное)  исследование слизи и пленок с  миндалин на палочку дифтерии (Corinebacterium  diphtheriae)      (с изучением биохимических свойств)    </t>
  </si>
  <si>
    <t>Микробиологическое (культуральное) исследование мочи на аэробные и  факультативно-анаэробные условно- патогенные микроорганизмы.</t>
  </si>
  <si>
    <t xml:space="preserve">Определение чувствительности микроорганизмов к  антимикробным химиотерапевтическим  препаратам  </t>
  </si>
  <si>
    <t>Микробиологическое (культуральное) исследование мочи на аэробные и  факультативно-анаэробные условно- патогенные микроорганизмы (стафилококк)</t>
  </si>
  <si>
    <t>Определение чувствительности микроорганизмов к  антимикробным химиотерапевтическим  препаратам   (стафилококк)</t>
  </si>
  <si>
    <t>Микробиологическое (культуральное) исследование мочи на аэробные и  факультативно-анаэробные условно- патогенные микроорганизмы (стрептококк, энтерококк)</t>
  </si>
  <si>
    <t>Определение чувствительности микроорганизмов к  антимикробным химиотерапевтическим  препаратам  (стрептококк, энтерококк)</t>
  </si>
  <si>
    <t>Микробиологическое (культуральное) исследование мочи на аэробные и  факультативно-анаэробные условно- патогенные микроорганизмы (энтеробактерии)</t>
  </si>
  <si>
    <t>Определение чувствительности микроорганизмов к  антимикробным химиотерапевтическим  препаратам  (энтеробактерии)</t>
  </si>
  <si>
    <t>Микробиологическое (культуральное) исследование мочи на аэробные и  факультативно-анаэробные условно- патогенные микроорганизмы (псевдомонады)</t>
  </si>
  <si>
    <t>Определение чувствительности микроорганизмов к  антимикробным химиотерапевтическим  препаратам  (псевдомонады)</t>
  </si>
  <si>
    <t>Микробиологическое (культуральное) исследование мочи на аэробные и  факультативно-анаэробные условно- патогенные микроорганизмы (неферметирующие бактерии)</t>
  </si>
  <si>
    <t>Определение чувствительности микроорганизмов к  антимикробным химиотерапевтическим  препаратам  (неферметирующие бактерии)</t>
  </si>
  <si>
    <t>Микробиологическое (культуральное) исследование осадка мочи на  дрожжевые грибы</t>
  </si>
  <si>
    <t>Микробиологическое (культуральное)  исследование желчи на аэробные и  факультативно - анаэробные микроорганизмы  (при отсутствии микроорганизмов)</t>
  </si>
  <si>
    <t>Микробиологическое (культуральное)  исследование желчи на аэробные и  факультативно - анаэробные микроорганизмы  (с изучением морфологических свойств микроорганизмов)</t>
  </si>
  <si>
    <t>Микробиологическое (культуральное)  исследование желчи на аэробные и  факультативно - анаэробные микроорганизмы  (стафилококк)</t>
  </si>
  <si>
    <t>Определение чувствительности микроорганизмов к антимикробным химиотерапевтическим  препаратам (стафилококк)</t>
  </si>
  <si>
    <t>Микробиологическое (культуральное)  исследование желчи на аэробные и  факультативно - анаэробные микроорганизмы  (стрептококк, энтерококк)</t>
  </si>
  <si>
    <t>Определение чувствительности микроорганизмов к антимикробным химиотерапевтическим  препаратам (стрептококк, энтерококк)</t>
  </si>
  <si>
    <t>Микробиологическое (культуральное)  исследование желчи на аэробные и  факультативно - анаэробные микроорганизмы  (энтеробактерии)</t>
  </si>
  <si>
    <t>Определение чувствительности микроорганизмов к антимикробным химиотерапевтическим  препаратам (энтеробактерии)</t>
  </si>
  <si>
    <t>Микробиологическое (культуральное)  исследование желчи на аэробные и  факультативно - анаэробные микроорганизмы  (псевдомонады)</t>
  </si>
  <si>
    <t>Определение чувствительности микроорганизмов к антимикробным химиотерапевтическим  препаратам (псевдомонады)</t>
  </si>
  <si>
    <t>Микробиологическое (культуральное)  исследование желчи на аэробные и  факультативно - анаэробные микроорганизмы  (неферметирующие бактерии)</t>
  </si>
  <si>
    <t>Определение чувствительности микроорганизмов к антимикробным химиотерапевтическим  препаратам (неферметирующие бактерии)</t>
  </si>
  <si>
    <t>Микробиологическое (культуральное)  исследование желчи на аэробные и  факультативно - анаэробные микроорганизмы  (грибы рода Кандида)</t>
  </si>
  <si>
    <t>Определение чувствительности микроорганизмов к антимикробным химиотерапевтическим  препаратам (грибы рода Кандида)</t>
  </si>
  <si>
    <t>Микробиологическое (культуральное)  исследование раневого отделяемого на аэробные и факультативно - анаэробные микроорганизмы  (при отсутствии микроорганизмов)</t>
  </si>
  <si>
    <t>Микробиологическое (культуральное)  исследование раневого отделяемого на аэробные и факультативно - анаэробные микроорганизмы   (с изучением  свойств микроорганизмов)</t>
  </si>
  <si>
    <t xml:space="preserve">Определение чувствительности микроорганизмов к антимикробным химиотерапевтическим  препаратам(с изучением морфологических свойств микроорганизмов) </t>
  </si>
  <si>
    <t>Микробиологическое (культуральное)  исследование раневого отделяемого на аэробные и факультативно - анаэробные микроорганизмы  (стафилококк)</t>
  </si>
  <si>
    <t>Микробиологическое (культуральное)  исследование раневого отделяемого на аэробные и факультативно - анаэробные микроорганизмы  (стрептококк, энтерококк)</t>
  </si>
  <si>
    <t>Микробиологическое (культуральное)  исследование раневого отделяемого на аэробные и факультативно - анаэробные микроорганизмы  (энтеробактерии)</t>
  </si>
  <si>
    <t>Микробиологическое (культуральное)  исследование раневого отделяемого на аэробные и факультативно - анаэробные микроорганизмы  (псевдомонады)</t>
  </si>
  <si>
    <t>Микробиологическое (культуральное)  исследование раневого отделяемого на аэробные и факультативно - анаэробные микроорганизмы  (неферментирующие бактерии)</t>
  </si>
  <si>
    <t>Определение чувствительности микроорганизмов к антимикробным химиотерапевтическим  препаратам (неферментирующие бактерии)</t>
  </si>
  <si>
    <t>Микробиологическое (культуральное)  исследование раневого отделяемого на грибы (дрожжевые, мицелиальные)</t>
  </si>
  <si>
    <t>Определение чувствительности микроорганизмов к антимикробным химиотерапевтическим  препаратам (грибы)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</si>
  <si>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(при отсутствии микроорганизмов)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</si>
  <si>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</t>
  </si>
  <si>
    <t>Определение чувствительности микроорганизмов к антимикробным химиотерапевтическим  препаратам (с изучением микроорганизмов)</t>
  </si>
  <si>
    <t>Определение чувствительности микроорганизмов к антимикробным химиотерапевтическим  препаратам (стрептококк,энтерококк)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</si>
  <si>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(энтеробактерии)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</si>
  <si>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(псевдомонады)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</si>
  <si>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(неферментирующие бактерии)</t>
  </si>
  <si>
    <t>Микробиологическое (культуральное)  исследование влагалищного отделяемого  на дрожжевые грибы</t>
  </si>
  <si>
    <t>Определение чувствительности микроорганизмов к антимикробным химиотерапевтическим  препаратам (на дрожжевые грибы)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</si>
  <si>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 при отсутствии микроорганизмов)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</si>
  <si>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(с изучением морфологических свойств микроорганизмов)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</si>
  <si>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(стафилококк)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</si>
  <si>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(стрептококк, энтерококк)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</si>
  <si>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(энтеробактерии)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</si>
  <si>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(псевдомонады)</t>
  </si>
  <si>
    <t>Определение чувствительности микроорганизмов к антимикробным химиотерапевтическим  препаратам (псевдомонады);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</si>
  <si>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(коринебактерии)</t>
  </si>
  <si>
    <t>Определение чувствительности микроорганизмов к антимикробным химиотерапевтическим  препаратам (коринебактерии)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</si>
  <si>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(неферментирующие бактерии)</t>
  </si>
  <si>
    <t>Микробиологическое (культуральное) исследование отделяемого конъюнктивы на грибы</t>
  </si>
  <si>
    <t>Определение чувствительности микроорганизмов к антимикробным химиотерапевтическим  препаратам (на грибы)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</si>
  <si>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(при отсутствии микроорганизмов)</t>
  </si>
  <si>
    <t>Микробиологическое (культуральное) исследование отделяемого из ушей  на  аэробные и факультативно-анаэробные микроорганизмы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</si>
  <si>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(стафилококк)</t>
  </si>
  <si>
    <t>Определение чувствительности микроорганизмов к антимикробным химиотерапевтическим  (стафилококк)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</si>
  <si>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(стрептококк,энтерококк)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</si>
  <si>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(энтеробактерии)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</si>
  <si>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(псевдомонады)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</si>
  <si>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(неферментирующие бактерии)</t>
  </si>
  <si>
    <t>Микробиологическое (культуральное) исследование носоглоточных смывов на дрожжевые грибы</t>
  </si>
  <si>
    <t xml:space="preserve">Микробиологическое (культуральное) исследование мокроты на аэробные и  факультативно-анаэробные микроорганизмы   </t>
  </si>
  <si>
    <t xml:space="preserve"> Микробиологическое (культуральное)  исследование мокроты на дрожжевые грибы (количестненый метод)</t>
  </si>
  <si>
    <t>Определение чувствительности микроорганизмов к антимикробным химиотерапевтическим  препаратам диско-диффузионным методом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</si>
  <si>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(при отсутствии микроорганизмов)    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</si>
  <si>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(с изучением морфологических свойств микроорганизмов)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</si>
  <si>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(псевдомонады) </t>
  </si>
  <si>
    <t xml:space="preserve">Определение чувствительности микроорганизмов к антимикробным химиотерапевтическим  препаратам (псевдомонады) </t>
  </si>
  <si>
    <t>Определение чувствительности микроорганизмов к антимикробным химиотерапевтическим  препаратам (дрожжевые грибы)</t>
  </si>
  <si>
    <t xml:space="preserve">Микробиологическое (культуральное) исследование мокроты на аэробные и  факультативно-анаэробные микроорганизмы   (количественный метод)  </t>
  </si>
  <si>
    <t xml:space="preserve">Микробиологическое (культуральное)  исследование крови на стерильность </t>
  </si>
  <si>
    <t>Микробиологическое (культуральное)  исследование крови на стерильность (стафилококк)</t>
  </si>
  <si>
    <t>Микробиологическое (культуральное)  исследование крови на стерильность (стрептококк,энтерококк)</t>
  </si>
  <si>
    <t>Микробиологическое (культуральное)  исследование крови на стерильность (энтеробактерии)</t>
  </si>
  <si>
    <t>Микробиологическое (культуральное)  исследование крови на стерильность (псевдомонады)</t>
  </si>
  <si>
    <t>Микробиологическое (культуральное)  исследование крови на стерильность (неферментирующие бактерии)</t>
  </si>
  <si>
    <t xml:space="preserve">Микробиологическое (культуральное) исследование крови на дрожжевые грибы    </t>
  </si>
  <si>
    <t>Микробиологическое (культуральное) исследование крови на тифо- паратифозную группу микроорганизмов  (без отбора колоний)</t>
  </si>
  <si>
    <t>Определение чувствительности микроорганизмов к антимикробным химиотерапевтическим  препаратам (без отбора колоний)</t>
  </si>
  <si>
    <t>Микробиологическое (культуральное) исследование крови на тифо- паратифозную группу микроорганизмов  (с отбором колоний на среду Олькеницкого)</t>
  </si>
  <si>
    <t>Определение чувствительности микроорганизмов к антимикробным химиотерапевтическим  препаратам (с отбором колоний на среду Олькеницкого)</t>
  </si>
  <si>
    <t>Микробиологическое (культуральное) исследование крови на тифо- паратифозную группу микроорганизмов  (идентификации до вида)</t>
  </si>
  <si>
    <t>Определение чувствительности микроорганизмов к антимикробным химиотерапевтическим  препаратам(идентификации до вида)</t>
  </si>
  <si>
    <t xml:space="preserve">Микробиологическое (культуральное)  исследование раневого отделяемого на аэробные и факультативно - анаэробные микроорганизмы   (исследование материала при аутопсии (1 проба)) </t>
  </si>
  <si>
    <t>Определение антител к бруцеллам (Brucella spp) в реакции агглютинации Хеддельсона</t>
  </si>
  <si>
    <t>Определение антител к бруцеллам (Brucella spp) в реакции агглютинации Райта</t>
  </si>
  <si>
    <t>Взятие крови из периферической вены</t>
  </si>
  <si>
    <t>Исследование уровня иммуноглобулинов в крови</t>
  </si>
  <si>
    <t>Исследование популяций лимфоцитов</t>
  </si>
  <si>
    <t>Определение содержания антител к антигенам ядра клетки и ДНК</t>
  </si>
  <si>
    <t>Исследование уровня инсулиноподобного ростового фактора I в крови</t>
  </si>
  <si>
    <t>Определение антител классов М, G (IgM, IgG) к вирусу иммунодефицита человека ВИЧ-1 (Human immunodeficiency virus HIV 1) в крови</t>
  </si>
  <si>
    <t>Определение антител классов М, G (IgM, IgG) к вирусу иммунодефицита человека ВИЧ-2 (Human immunodeficiency virus HIV 2) в крови</t>
  </si>
  <si>
    <t xml:space="preserve">Определение антител к   хламидии трахоматис (Chlamydia trachomatis) в крови  </t>
  </si>
  <si>
    <t>Определение антител к вирусу    простого герпеса (Herpes simplex virus) в крови</t>
  </si>
  <si>
    <t>Определение антител класса G (Ig G) к   Mycoplasma hominis в крови*</t>
  </si>
  <si>
    <t xml:space="preserve">Определение антител к грибам рода кандида (Candida spp.) в крови*          </t>
  </si>
  <si>
    <t xml:space="preserve">Определение основных групп крови (A, B, 0) </t>
  </si>
  <si>
    <t>Реакция торможения миграции лейкоцитов с лекарственными препаратами (до 5 препаратов)*</t>
  </si>
  <si>
    <t>Реакция торможения лейкоцитов с лекарственными препаратами (до 10 препаратов)*</t>
  </si>
  <si>
    <t>Определение аллергенспецифических ИГЕ: на бытовые аллергены, на пищевые аллергены, пыльцевые аллергены*</t>
  </si>
  <si>
    <t>Определение аллергенспецифических ИГЕ: на бытовые аллергены*</t>
  </si>
  <si>
    <t>Определение аллергенспецифических ИГЕ:  на пищевые аллергены*</t>
  </si>
  <si>
    <t>Определение аллергенспецифических ИГЕ:  пыльцевые аллергены*</t>
  </si>
  <si>
    <t>Определение интерлейкина1 в сыворотке крови*</t>
  </si>
  <si>
    <t>Определение интерлейкина 4 в сыворотке крови*</t>
  </si>
  <si>
    <t>Определение интерлейкина 6 в сыворотке крови*</t>
  </si>
  <si>
    <t>Определение интерлейкина 8 в сыворотке крови</t>
  </si>
  <si>
    <t xml:space="preserve">Определение содержания антитромбоцитарных антител        </t>
  </si>
  <si>
    <t>Определение ДНК вируса простого герпеса 1 и 2 типов (Herpes simplex virus types 1, 2) методом ПЦР в крови, качественное исследование (единичное)</t>
  </si>
  <si>
    <t>Определение ДНК вируса простого герпеса 1 и 2 типов (Herpes simplex virus types 1, 2) методом ПЦР в крови, качественное исследование (не менее 5-ти показателей)</t>
  </si>
  <si>
    <t>Определение ДНК хламидии трахоматис (Chlamydia trachomatis) в отделяемом слизистых оболочек женских половых органов методом ПЦР (единичное)</t>
  </si>
  <si>
    <t>Определение ДНК хламидии трахоматис (Chlamydia trachomatis) в отделяемом слизистых оболочек женских половых органов методом ПЦР (не менее 5-ти показателей)</t>
  </si>
  <si>
    <t>Определение ДНК уреаплазм (Ureaplasma spp.) в отделяемом слизистых оболочек женских половых органов методом ПЦР, качественное исследование (единичное)</t>
  </si>
  <si>
    <t>Определение ДНК уреаплазм (Ureaplasma spp.) в отделяемом слизистых оболочек женских половых органов методом ПЦР, качественное исследование (не менее 5-ти показателей)</t>
  </si>
  <si>
    <t>Определение ДНК микоплазмы гениталиум (Mycoplasma genitalium) в отделяемом слизистых оболочек женских половых органов методом ПЦР (единичное)</t>
  </si>
  <si>
    <t>Определение ДНК микоплазмы гениталиум (Mycoplasma genitalium) в отделяемом слизистых оболочек женских половых органов методом ПЦР (не менее 5-ти показателей)</t>
  </si>
  <si>
    <t>Определение ДНК микоплазмы хоминис (Mycoplasma hominis) в отделяемом слизистых оболочек женских половых органов методом ПЦР, качественное исследование (единичное)</t>
  </si>
  <si>
    <t>Определение ДНК микоплазмы хоминис (Mycoplasma hominis) в отделяемом слизистых оболочек женских половых органов методом ПЦР, качественное исследование (не менее 5-ти показателей)</t>
  </si>
  <si>
    <t>Определение ДНК цитомегаловируса (Cytomegalovirus) в отделяемом из цервикального канала методом ПЦР, качественное исследование (единичное)</t>
  </si>
  <si>
    <t>Определение ДНК цитомегаловируса (Cytomegalovirus) в отделяемом из цервикального канала методом ПЦР, качественное исследование (не менее 5-ти показателей)</t>
  </si>
  <si>
    <t>Определение ДНК гарднереллы вагиналис (Gadnerella vaginalis) во влагалищном отделяемом методом ПЦР (единичное)</t>
  </si>
  <si>
    <t>Определение ДНК гарднереллы вагиналис (Gadnerella vaginalis) во влагалищном отделяемом методом ПЦР (не менее 5-ти показателей)</t>
  </si>
  <si>
    <t>Определение ДНК токсоплазмы (Toxoplasma gondii) методом ПЦР в периферической и пуповинной крови (единичное)</t>
  </si>
  <si>
    <t>Определение ДНК токсоплазмы (Toxoplasma gondii) методом ПЦР в периферической и пуповинной крови (не менее 5-ти показателей)</t>
  </si>
  <si>
    <t>Определение ДНК Candida albicans в отделяемом слизистых оболочек женских половых органов методом ПЦР, качественное исследование (единичное)*</t>
  </si>
  <si>
    <t>Определение ДНК Candida albicans в отделяемом слизистых оболочек женских половых органов методом ПЦР, качественное исследование (не менее 5-ти показателей)*</t>
  </si>
  <si>
    <t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(единичное)</t>
  </si>
  <si>
    <t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(не менее 5-ти показателей)</t>
  </si>
  <si>
    <t>5.62</t>
  </si>
  <si>
    <t>Молекулярно-биологическое исследование крови на вирус Эпштейна-Барра (Epstein - Barr virus)</t>
  </si>
  <si>
    <t>5.63</t>
  </si>
  <si>
    <t xml:space="preserve">Определение антител к геликобактеру пилори    (Helicobacter pylori) в крови                 </t>
  </si>
  <si>
    <t>5.64</t>
  </si>
  <si>
    <t xml:space="preserve">Определение антигена  (HbeAg) вируса гепатита B (Hepatitis B virus) в крови   </t>
  </si>
  <si>
    <t>5.65</t>
  </si>
  <si>
    <t xml:space="preserve">Определение антител классов к ядерному  антигену (HbcAg )  вируса гепатита В ( Hepatitis B  virus) в крови  </t>
  </si>
  <si>
    <t>5.66</t>
  </si>
  <si>
    <t>Определение суммарных антител классов М и G (anti-HCV IgG и anti-HCV IgM) к вирусу гепатита С (Hepatitis С virus) в крови</t>
  </si>
  <si>
    <t>5.67</t>
  </si>
  <si>
    <t>Определение антител к вирусу гепатита А (Hepatitus A virus) в крови</t>
  </si>
  <si>
    <t>5.68</t>
  </si>
  <si>
    <t xml:space="preserve">Определение антител к вирусу гепатита D (Hepatitus D virus) в крови </t>
  </si>
  <si>
    <t>5.69</t>
  </si>
  <si>
    <t>Определение антигена  ротавируса в крови (обнаружение антигена ротавируса (аденовируса) к копрофильтрате)*</t>
  </si>
  <si>
    <t>5.70</t>
  </si>
  <si>
    <t>Определение РНК вируса гриппа A (Influenza virus A) в мазках со слизистой оболочки носоглотки методом ПЦР</t>
  </si>
  <si>
    <t>Определение РНК вируса гриппа B (Influenza virus B) в мазках со слизистой оболочки носоглотки методом ПЦР</t>
  </si>
  <si>
    <t>5.71</t>
  </si>
  <si>
    <t>Выявление РНК вируса гриппа А  (virus Influenza A H1N1 swi)</t>
  </si>
  <si>
    <t>Исследование уровня липопротеинов  очень  низкой плотности*</t>
  </si>
  <si>
    <t>Исследование уровня общего глобулина в крови*</t>
  </si>
  <si>
    <t>7.24</t>
  </si>
  <si>
    <t>7.25</t>
  </si>
  <si>
    <t>7.26</t>
  </si>
  <si>
    <t>Гистологические исследования биопсийного и операционного материала 4 категории сложности без дополнительных методов исследования</t>
  </si>
  <si>
    <t>16.</t>
  </si>
  <si>
    <t>16.1</t>
  </si>
  <si>
    <t>16.2</t>
  </si>
  <si>
    <t>17.</t>
  </si>
  <si>
    <t>17.1</t>
  </si>
  <si>
    <t>17.2</t>
  </si>
  <si>
    <t>17.3</t>
  </si>
  <si>
    <t>17.4</t>
  </si>
  <si>
    <t>18.</t>
  </si>
  <si>
    <t>18.1</t>
  </si>
  <si>
    <t>18.2</t>
  </si>
  <si>
    <t>18.3</t>
  </si>
  <si>
    <t>18.4</t>
  </si>
  <si>
    <t>18.5</t>
  </si>
  <si>
    <t>Цитологическое исследование мазка костного мозга (миелограмма)</t>
  </si>
  <si>
    <t>Микроскопическое исследование "толстой капли" и "тонкого" мазка крови на малярийные плазмодии</t>
  </si>
  <si>
    <t>Микроскопия крови на обнаружение LE-клеток</t>
  </si>
  <si>
    <t>Определение активности щелочной фосфатазы в крови</t>
  </si>
  <si>
    <t>Определение активности аспартатаминотрансферазы в крови</t>
  </si>
  <si>
    <t>Определение активности аланинаминотрансферазы в  крови</t>
  </si>
  <si>
    <t>Определение активности амилазы в  крови</t>
  </si>
  <si>
    <t>Определение активности холинэстеразы в  крови</t>
  </si>
  <si>
    <t>Определение активности креатинкиназы в крови</t>
  </si>
  <si>
    <t>Исследование уровня / активности изоферментов креатинкиназы в крови</t>
  </si>
  <si>
    <t>Определение активности гамма-глютамилтрансферазы в крови</t>
  </si>
  <si>
    <t>Определение активности лактатдегидрогеназы в  крови</t>
  </si>
  <si>
    <t>Определение активности липазы в сыворотке крови</t>
  </si>
  <si>
    <t>Исследование уровня альбумина в крови</t>
  </si>
  <si>
    <t>Исследование уровня общего билирубина в крови</t>
  </si>
  <si>
    <t>Исследование уровня билирубина связанного (конъюгированного) в крови</t>
  </si>
  <si>
    <t>Исследование уровня калия в крови</t>
  </si>
  <si>
    <t>Исследование уровня общего кальция в крови</t>
  </si>
  <si>
    <t>Исследование уровня креатинина в крови</t>
  </si>
  <si>
    <t>Исследование уровня холестерина в крови</t>
  </si>
  <si>
    <t>Исследование уровня холестерина липопротеинов высокой плотности в крови</t>
  </si>
  <si>
    <t>Исследование уровня глюкозы в крови</t>
  </si>
  <si>
    <t>Исследование уровня железа сыворотки крови</t>
  </si>
  <si>
    <t>Исследование уровня неорганического фосфора в крови</t>
  </si>
  <si>
    <t>Исследование уровня общего белка в крови</t>
  </si>
  <si>
    <t>Исследование уровня триглицеридов в  крови.</t>
  </si>
  <si>
    <t>Исследование уровня мочевины в  крови</t>
  </si>
  <si>
    <t>Исследование уровня мочевой кислоты в крови</t>
  </si>
  <si>
    <t>Исследование уровня натрия в крови</t>
  </si>
  <si>
    <t>Определение антистрептолизина - О в сыворотке крови</t>
  </si>
  <si>
    <t>Определение уровня С-реактивного белка в сыворотке крови</t>
  </si>
  <si>
    <t>Определение активности альфа-амилазы в моче</t>
  </si>
  <si>
    <t>Исследование уровня церулоплазмина в крови</t>
  </si>
  <si>
    <t>Исследование уровня гликированного  гемоглобина в крови</t>
  </si>
  <si>
    <t>Исследование уровня ферритина в  крови</t>
  </si>
  <si>
    <t>Исследование уровня миоглобина в крови</t>
  </si>
  <si>
    <t>Определение содержания ревматоидного фактора в крови</t>
  </si>
  <si>
    <t>Исследование уровня хлоридов в крови</t>
  </si>
  <si>
    <t>Исследование уровня молочной кислоты в крови</t>
  </si>
  <si>
    <t xml:space="preserve">Исследование уровня холестерина липопротеинов низкой плотности </t>
  </si>
  <si>
    <t>Исследование уровня лития в крови</t>
  </si>
  <si>
    <t>Исследование иммуноглобулина  А в крови</t>
  </si>
  <si>
    <t>Исследование иммуноглобулина  G в крови</t>
  </si>
  <si>
    <t>Исследование иммуноглобулина  М в крови</t>
  </si>
  <si>
    <t xml:space="preserve">Активированное частичное тромбопластиновое время </t>
  </si>
  <si>
    <t>Определение концентрации Д-димера в крови</t>
  </si>
  <si>
    <t>Определение активности антитромбина III в крови</t>
  </si>
  <si>
    <t>Исследование уровня протеина С в крови</t>
  </si>
  <si>
    <t>Определение активности протеина S в крови</t>
  </si>
  <si>
    <t>Исследование активности плазминогена в крови</t>
  </si>
  <si>
    <t>Исследование уровня тиреотропного гормона (ТТГ) в крови</t>
  </si>
  <si>
    <t>Исследование уровня общего трийодтиронина (Т3) в крови</t>
  </si>
  <si>
    <t>Исследование уровня свободного трийодтиронина (СТ3) в крови</t>
  </si>
  <si>
    <t>Исследование уровня общего тироксина (Т4) сыворотки крови</t>
  </si>
  <si>
    <t>Исследование уровня свободного тироксина (СТ4) сыворотки крови</t>
  </si>
  <si>
    <t>Исследование уровня лютеинизирующего гормона в сыворотке крови</t>
  </si>
  <si>
    <t>Исследование уровня фолликулостимулирующего гормона в сыворотке крови</t>
  </si>
  <si>
    <t>Исследование уровня  общего эстрадиола в крови</t>
  </si>
  <si>
    <t>Исследование уровня пролактина в крови</t>
  </si>
  <si>
    <t>Исследование уровня общего тестостерона в крови</t>
  </si>
  <si>
    <t>Исследование уровня хорионического гонадотропина в крови</t>
  </si>
  <si>
    <t>Исследование уровня альфа-фетопротеина в сыворотке крови</t>
  </si>
  <si>
    <t>Исследование уровня тиреоглобулина в крови</t>
  </si>
  <si>
    <t>Определение содержания антител к тиреопероксидазе в крови</t>
  </si>
  <si>
    <t>Определение содержания антител к тиреоглобулину в сыворотке крови</t>
  </si>
  <si>
    <t>Исследование уровня паратиреоидного гормона в крови</t>
  </si>
  <si>
    <t>Исследование уровня прогестерона в крови</t>
  </si>
  <si>
    <t>Исследование уровня общего кортизола в крови</t>
  </si>
  <si>
    <t xml:space="preserve">Исследование уровня ракового эмбрионального антигена в  крови   </t>
  </si>
  <si>
    <t>Исследование уровня простатспецифического антигена общего в крови</t>
  </si>
  <si>
    <t>Исследование уровня простатспецифического антигена свободного в крови</t>
  </si>
  <si>
    <t>Исследование уровня антигена аденогенных раков СА 125 в крови</t>
  </si>
  <si>
    <t>Исследование уровня опухолеассоциированного маркера СА 15-3 в крови</t>
  </si>
  <si>
    <t>Исследование уровня антигена аденогенных раков СА 19-9 в крови</t>
  </si>
  <si>
    <t>Исследование уровня инсулина плазмы крови</t>
  </si>
  <si>
    <t>Исследование уровня С-пептида в крови</t>
  </si>
  <si>
    <t>Исследование уровня адренокортикотропного гормона в крови</t>
  </si>
  <si>
    <t>Исследование уровня антигена аденогенных раков СА 72-4 в крови</t>
  </si>
  <si>
    <t>Определение секреторного белка эпидидимиса человека 4 (НЕ 4) в крови</t>
  </si>
  <si>
    <t>Определение антигена (HbsAg) вируса гепатита B (Hepatitis B virus) в крови</t>
  </si>
  <si>
    <t>Определение суммарных антител классов M и G (anti-HCV IgG и anti-HCV IgM) к вирусу гепатита C (Hepatitis C virus) в крови</t>
  </si>
  <si>
    <t>Определение уровня витамина В12 (цианокобаламин) в крови</t>
  </si>
  <si>
    <t>Исследование уровня 25-ОН витамина Д в крови</t>
  </si>
  <si>
    <t>Исследования уровня N-терминального фрагмента натрийуретического пропептида мозгового (NT-proBNP) в крови</t>
  </si>
  <si>
    <t>Иммунологические исследования (ИФА)</t>
  </si>
  <si>
    <t>Определение антител к бледной трепонеме (Treponema pallidum) иммуноферментным методом (ИФА) в крови</t>
  </si>
  <si>
    <t>Определение антител класса G (IgG) к хламидии трахоматис (Chlamydia trachomatis) в крови</t>
  </si>
  <si>
    <t>Определение антител класса M (IgM) к хламидии трахоматис (Chlamydia trachomatis) в крови</t>
  </si>
  <si>
    <t>Определение антител класса A (IgA) к хламидии трахоматис (Chlamydia trachomatis) в крови</t>
  </si>
  <si>
    <t>Иммуноферментное выявление иммуноглобулинов класса  G к Trichomonas vaginalis*</t>
  </si>
  <si>
    <t>Иммуноферментное выявление иммуноглобулинов класса  А к Trichomonas vaginalis*</t>
  </si>
  <si>
    <t>Определение антител класса  G (Ig G) к вирусу простого герпеса 1  типа (Herpes simplex virus  1) в крови                                                                                                           Определение антител класса  G (Ig G) к вирусу простого герпеса 2  типа (Herpes simplex virus  2) в крови</t>
  </si>
  <si>
    <t>Определение антител класса M (IgM) к вирусу простого герпеса 1 и 2 типов (Herpes simplex virus types 1, 2) в крови</t>
  </si>
  <si>
    <t>Определение антител класса G к антигенам Ureaplasma urealyticum*</t>
  </si>
  <si>
    <t>Определение антител классакласса  А к антигенам Ureaplasma urealyticum*</t>
  </si>
  <si>
    <t xml:space="preserve">Определение антител к токсокаре собак (Toxocara canis) в крови  </t>
  </si>
  <si>
    <t xml:space="preserve">Определение антител класса  G к возбудителю описторхоза (Opisthorchis felineus) в крови  </t>
  </si>
  <si>
    <t xml:space="preserve">Определение антител класса M к возбудителю описторхоза (Opisthorchis felineus) в крови  </t>
  </si>
  <si>
    <t>Определение антител класса  G к возбудителям клонорхоза (Clonorchis sinensis)</t>
  </si>
  <si>
    <t>Определение антител класса  G к трихинеллам (Trichinella spiralis)</t>
  </si>
  <si>
    <t>Определение антител класса M к трихинеллам (Trichinella spiralis)</t>
  </si>
  <si>
    <t xml:space="preserve">Определение антител класса G (IgG) к эхинококку  однокамерному в крови                    </t>
  </si>
  <si>
    <t>Определение антител класса  G к аскаридам (Ascaris lumbricoides)</t>
  </si>
  <si>
    <t>Определение антител классов A, M, G (IgM, IgA, IgG) к лямблиям в крови</t>
  </si>
  <si>
    <t>Исследование уровня  антител классов M, G (IgM, IgG) к вирусу иммунодефицита человека ВИЧ-1/2 и антигена р24 (Human immunodeficiency virus HIV 1/2+ Agp24) в крови</t>
  </si>
  <si>
    <t>Определение антител класса  G к хламидии пневмонии (Сhlamydophilla pneumoniae) в крови</t>
  </si>
  <si>
    <t>Определение антител класса M к хламидии пневмонии (Сhlamydophilla pneumoniae) в крови</t>
  </si>
  <si>
    <t>Определение антител класса G (IgG) к токсоплазме (Toxoplasma gondii) в крови</t>
  </si>
  <si>
    <t>Определение антител класса M (IgM) к токсоплазме (Toxoplasma gondii) в крови</t>
  </si>
  <si>
    <t>Определение антител класса G (IgG) к вирусу краснухи (Rubella virus) в крови</t>
  </si>
  <si>
    <t>Определение антител класса M (IgM) к вирусу краснухи (Rubella virus) в крови</t>
  </si>
  <si>
    <t>Определение антител класса M (IgM) к цитомегаловирусу (Cytomegalovirus) в крови</t>
  </si>
  <si>
    <t>Определение антител класса G (IgG) к цитомегаловирусу (Cytomegalovirus) в крови</t>
  </si>
  <si>
    <t>Определение антител класса G (IgG) к ядерному антигену (NA) вируса Эпштейна-Барр (Epstein-Barr virus) в крови</t>
  </si>
  <si>
    <t>Определение антител класса М (IgМ) к капсидному антигену (VCA) вируса Эпштейна-Барр (Epstein-Barr virus) в крови</t>
  </si>
  <si>
    <t>Исследование уровня общего иммуноглобулина Е в крови</t>
  </si>
  <si>
    <t>Определение антигенов лямблий (Giardia lamblia) в образцах фекалий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</si>
  <si>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</si>
  <si>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 xml:space="preserve">Иммуногематологические исследования </t>
  </si>
  <si>
    <t>Определение основных групп крови по системе АВО                                                            Определение антигена Д системы резус (резус-фактор)</t>
  </si>
  <si>
    <t>Исследование антител к антигенам групп крови</t>
  </si>
  <si>
    <t>Исследование титра антителк антигенам групп крови*</t>
  </si>
  <si>
    <t>Прямой антиглобулиновый тест (прямая проба Кумбса)</t>
  </si>
  <si>
    <t>Химико-микроскопические исследования</t>
  </si>
  <si>
    <t>Исследование мочи методом Зимницкого</t>
  </si>
  <si>
    <t>Исследование мочи методом Нечипоренко</t>
  </si>
  <si>
    <t>Микроскопическое исследование влагалищных мазков                                      Микроскопическое исследование отделяемого из уретры</t>
  </si>
  <si>
    <t>Определение количества белка в суточной моче</t>
  </si>
  <si>
    <t>Обнаружение желчных пигментов в моче</t>
  </si>
  <si>
    <t>Определение альбумина в моче</t>
  </si>
  <si>
    <t>Экспресс-исследование кала на скрытую кровь иммунохроматографическим методом</t>
  </si>
  <si>
    <t>Микроскопическое исследование ногтевых пластинок на грибы (дрожжевые, плесневые, дерматомицеты)</t>
  </si>
  <si>
    <t>Микроскопическое исследование на флору (с зева, носа)*</t>
  </si>
  <si>
    <t>Микроскопическое исследование мокроты на микобактерии  (Mycobacterium spp.)</t>
  </si>
  <si>
    <t xml:space="preserve">Цитологическое исследование микропрепарата шейки матки  </t>
  </si>
  <si>
    <t>Цитологическое исследование микропрепарата цервикального канала</t>
  </si>
  <si>
    <t>Цитологическое исследование микропрепарата кожи</t>
  </si>
  <si>
    <t>Исследование мочи для выявления клеток опухоли</t>
  </si>
  <si>
    <t>Цитологическое исследование микропрепарата тканей молочной железы</t>
  </si>
  <si>
    <t>10.8</t>
  </si>
  <si>
    <t>Определение ДНК хламидии трахоматис (Chlamydia trachomatis) в отделяемом слизистых оболочек женских половых органов методом ПЦР</t>
  </si>
  <si>
    <t>Определение ДНК уреаплазм (Ureaplasma spp.) в отделяемом слизистых оболочек женских половых органов методом ПЦР, качественное исследование</t>
  </si>
  <si>
    <t>Определение ДНК уреаплазм (Ureaplasma spp.) с уточнением вида в отделяемом слизистых оболочек женских половых органов методом ПЦР</t>
  </si>
  <si>
    <t>Определение ДНК микоплазмы гениталиум (Mycoplasma genitalium) в отделяемом слизистых оболочек женских половых органов методом ПЦР</t>
  </si>
  <si>
    <t>Определение ДНК микоплазмы хоминис (Mycoplasma hominis) в отделяемом слизистых оболочек женских половых органов методом ПЦР, качественное исследование</t>
  </si>
  <si>
    <t>Определение ДНК Candida albicans в отделяемом слизистых оболочек женских половых органов методом ПЦР, качественное исследование*</t>
  </si>
  <si>
    <t>Определение ДНК трихомонас вагиналис (Trichomonas vaginalis) в отделяемом слизистых оболочек женских половых органов методом ПЦР</t>
  </si>
  <si>
    <t>Определение ДНК гонококка (Neiseria gonorrhoeae) в отделяемом слизистых оболочек женских половых органов методом ПЦР</t>
  </si>
  <si>
    <t>Определение ДНК гарднереллы вагиналис (Gadnerella vaginalis) во влагалищном отделяемом методом ПЦР</t>
  </si>
  <si>
    <t>Определение ДНК цитомегаловируса (Cytomegalovirus) методом ПЦР в периферической и пуповинной крови, качественное исследование</t>
  </si>
  <si>
    <t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</t>
  </si>
  <si>
    <t>Определение  ДНК  и типа вируса папилломы человека (Papilloma virus) высокого канцерогенного риска в отделяемом (соскобе) из цервикального канала  методом ПЦР</t>
  </si>
  <si>
    <t>Определение ДНК вируса простого герпеса 1 и 2 типов (Herpes simplex virus types 1, 2) методом ПЦР в крови, качественное исследование</t>
  </si>
  <si>
    <t>Определение ДНК вируса гепатита B (Hepatitis B virus) в крови методом ПЦР, качественное исследование</t>
  </si>
  <si>
    <t>Определение РНК вируса гепатита C (Hepatitis C virus) в крови методом ПЦР, качественное исследование</t>
  </si>
  <si>
    <t>Определение ДНК токсоплазмы (Toxoplasma gondii) методом ПЦР в периферической и пуповинной крови</t>
  </si>
  <si>
    <t>Определение РНК вируса краснухи (Rubella virus) методом ПЦР в периферической и пуповинной крови, качественное исследование</t>
  </si>
  <si>
    <t>11.1.18</t>
  </si>
  <si>
    <t>11.1.19</t>
  </si>
  <si>
    <t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</t>
  </si>
  <si>
    <t>Определение ДНК микоплазмы хоминис  (Mycoplasma hominis) в отделяемом слизистых оболочек женских половых органов методом ПЦР, количественное исследование</t>
  </si>
  <si>
    <t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</si>
  <si>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Определение ДНК вируса герпеса 6 типа (HHV6) методом ПЦР в периферической и пуповинной крови, количественное исследование</t>
  </si>
  <si>
    <t>Определение ДНК парвовируса B19 (Parvovirus B19) методом ПЦР в периферической и пуповинной крови, количественное исследование</t>
  </si>
  <si>
    <t>Молекулярно-биологическое исследование крови на вирус Эпштейна-Барра (Epstein - Barr virus)                                                                                                                                                                  Определение ДНК цитомегаловируса (Cytomegalovirus) методом ПЦР в периферической и пуповинной крови, количественное исследование                                                                                                           Определение ДНК вируса герпеса 6 типа (HHV6) методом ПЦР в периферической и пуповинной крови, количественное исследование</t>
  </si>
  <si>
    <t>Определение  ДНК  вирусов папилломы человека (Papilloma virus) высокого канцерогенного риска в отделяемом (соскобе) из цервикального канала  методом ПЦР, количественное исследование</t>
  </si>
  <si>
    <t>новорожденный и 1-ый месяц жизни</t>
  </si>
  <si>
    <t>Доброкачественное новообразование губы</t>
  </si>
  <si>
    <t>Доброкачественное новообразование других и неуточненных частей рта</t>
  </si>
  <si>
    <t>Доброкачественное новообразование других частей ротоглотки</t>
  </si>
  <si>
    <t>Инъекционное введение лекарственных препаратов в челюстно-лицевую область</t>
  </si>
  <si>
    <t xml:space="preserve">Пневмония, плеврит, другие болезни плевры </t>
  </si>
  <si>
    <t>AF009</t>
  </si>
  <si>
    <t>AF010</t>
  </si>
  <si>
    <t>AF011</t>
  </si>
  <si>
    <t>Гистологические исследования биопсийного и операционного материала первой категории сложности без дополнительных методов исследования</t>
  </si>
  <si>
    <t>Гистологические исследования биопсийного и операционного материала второй категории сложности без дополнительных методов исследования</t>
  </si>
  <si>
    <t>Гистологические исследования биопсийного и операционного материала третьей категории сложности без дополнительных методов исследования</t>
  </si>
  <si>
    <t>AE013</t>
  </si>
  <si>
    <t xml:space="preserve">молекулярно-генетическое исследование транслокаций гена ROS1 </t>
  </si>
  <si>
    <t>AE014</t>
  </si>
  <si>
    <t>панель "Гиперэозинофильный синдром": Цитогенетический анализ клеток костного мозга + FISH анализ перестроек гена PDGFRα, PDGFRβ, FGFR1</t>
  </si>
  <si>
    <t>AE015</t>
  </si>
  <si>
    <t>панель "Миелодиспластический синдром": Цитогенетический анализ клеток костного мозга + ПЦР анализ мутаций FLT3 (ITD,TKD), ASXL1, EZH2, DNMT3A, SRSF2, SF3B1</t>
  </si>
  <si>
    <t>AE016</t>
  </si>
  <si>
    <t>панель "Множественная миелома": цитогенетический анализ клеток костного мозга + FISH анализ делеции ТР53 гена,  перестроек IGH гена,  делеции 13 хромосомы – (del(13), -13), перестроек 1 хромосомы</t>
  </si>
  <si>
    <t>AE017</t>
  </si>
  <si>
    <t>панель "Хронический лимфолейкоз": цитогенетический анализ митоген-стимулированных лимфоцитов  перифери-ческой крови + FISH анализ делеции ТР53 гена,  перестроек ATM гена,  трисомии 12 хромосомы (+12), делеции 13 хромосомы – (del(13), -13), ПЦР анализ мутационного статуса генов вариабельных участков иммуноглобулинов</t>
  </si>
  <si>
    <t>AE018</t>
  </si>
  <si>
    <t>панель "МАЛТ-лимфома": цитогенетическое исследование митоген-стимулированных лимфоцитов периферической крови + FISH анализ делеции ТР53 гена, t(11;14),  t(11;18)</t>
  </si>
  <si>
    <t>AE019</t>
  </si>
  <si>
    <t>NGS секвенирование "Миелоидная панель - 40 генов" (высокая чувствительность с глубиной покрытия 150-200х)</t>
  </si>
  <si>
    <t>AE020</t>
  </si>
  <si>
    <t>NGS секвенирование "Миелоидная панель - 40 генов" (сверхвысокая чувствительность с глубиной покрытия 1000-2000х)</t>
  </si>
  <si>
    <t>5.72</t>
  </si>
  <si>
    <t>11.1.20</t>
  </si>
  <si>
    <t>Грипп и пневмония с синдромом органной дисфункции (тяжелое течение COVID-19)</t>
  </si>
  <si>
    <t>Грипп и пневмония с синдромом органной дисфункции (среднее течение COVID-19)</t>
  </si>
  <si>
    <t>AP</t>
  </si>
  <si>
    <t>Прочие</t>
  </si>
  <si>
    <t>AP001</t>
  </si>
  <si>
    <t>Размер финансового обеспечения на 2020 год *</t>
  </si>
  <si>
    <t>Фактический размер финансового обеспечения **</t>
  </si>
  <si>
    <t>ФАП с.Таллы</t>
  </si>
  <si>
    <t>ФАП с.Камсак</t>
  </si>
  <si>
    <t>Новоселковский ФАП</t>
  </si>
  <si>
    <t>Островнинский ФАП</t>
  </si>
  <si>
    <t>Определение РНК коронавируса TORC (SARS-cov) в мазках со слизистой оболочки носоглотки методом ПЦР без учета стоимости тест-систем</t>
  </si>
  <si>
    <t>AP002</t>
  </si>
  <si>
    <t>Определение РНК коронавируса TORC (SARS-cov) в мазках со слизистой оболочки носоглотки методом ПЦР с учетом стоимости тест-систем</t>
  </si>
  <si>
    <t>Тариф, руб.</t>
  </si>
  <si>
    <t>ГАУЗ "ООКНД"</t>
  </si>
  <si>
    <t>AD006</t>
  </si>
  <si>
    <t>Ларингоскопия (видеоларингоскопия)</t>
  </si>
  <si>
    <t>AD007</t>
  </si>
  <si>
    <t>Фарингоскопия (видеофарингоскопия)</t>
  </si>
  <si>
    <t>инфекционное</t>
  </si>
  <si>
    <t xml:space="preserve">ГАУЗ "ООКНД" </t>
  </si>
  <si>
    <t>Приложение 3.2 к Тарифному соглашению 
в системе ОМС Оренбургской области на 2020 год 
от " 30 " декабря  2019г.</t>
  </si>
  <si>
    <t>S 02.6</t>
  </si>
  <si>
    <t>Приложение 2.9 
к Тарифному соглашению в системе ОМС Оренбургской области 
на 2020 год от " 30 " декабря  2019г.</t>
  </si>
  <si>
    <t>Численность обсл-го населения</t>
  </si>
  <si>
    <t>до 100</t>
  </si>
  <si>
    <t>Булгаковский ФАП</t>
  </si>
  <si>
    <t>ФАП с.Бердянка</t>
  </si>
  <si>
    <t>ФАП ГАУЗ "ГБ №3" г. Орска</t>
  </si>
  <si>
    <t>ФАП с. Надежденка</t>
  </si>
  <si>
    <t>ФАП с. Слободка</t>
  </si>
  <si>
    <t>ФАП пос. Сборовский</t>
  </si>
  <si>
    <t>ФАП с. Троицкое</t>
  </si>
  <si>
    <t>ФАП пос. Октябрьский</t>
  </si>
  <si>
    <t>ФАП с. Михайловка Вторая</t>
  </si>
  <si>
    <t>Лукинский ФАП</t>
  </si>
  <si>
    <t>ФАП с.Урицкое</t>
  </si>
  <si>
    <t>ФАП с.Новоникольское</t>
  </si>
  <si>
    <t>ФАП п.Победа</t>
  </si>
  <si>
    <t>ФАП с.Истемис</t>
  </si>
  <si>
    <t>Портновский ФАП</t>
  </si>
  <si>
    <t>Новобиккуловский ФАП</t>
  </si>
  <si>
    <t>Биккуловский ФАП</t>
  </si>
  <si>
    <t>Комиссаровский ФАП</t>
  </si>
  <si>
    <t>Белозерский ФАП</t>
  </si>
  <si>
    <t>Новотроицкий ФАП</t>
  </si>
  <si>
    <t>Марьевский ФАП</t>
  </si>
  <si>
    <t>1 Имангуловский ФАП</t>
  </si>
  <si>
    <t>ФАП с. Павловка</t>
  </si>
  <si>
    <t>Чеботаревский ФАП</t>
  </si>
  <si>
    <t>Прокуроновский ФАП</t>
  </si>
  <si>
    <t>Новокаменский ФАП</t>
  </si>
  <si>
    <t>ФАП с. Кызыл-Мечеть</t>
  </si>
  <si>
    <t>Нововасильевский ФАП</t>
  </si>
  <si>
    <t>AF012</t>
  </si>
  <si>
    <t>Иммуногистохимическое исследование прогностических маркеров PD-L1</t>
  </si>
  <si>
    <t>AF013</t>
  </si>
  <si>
    <t>Иммуногистохимическое исследование прогностических маркеров ALK</t>
  </si>
  <si>
    <t>AF014</t>
  </si>
  <si>
    <t>Иммуногистохимическое исследование прогностических маркеров ROS</t>
  </si>
  <si>
    <t>AF015</t>
  </si>
  <si>
    <t>Установление принадлежности образца биологического материала (один пациент- один блок)</t>
  </si>
  <si>
    <t>AE021</t>
  </si>
  <si>
    <t>Определение мутации T790M в гене EGFR</t>
  </si>
  <si>
    <t>AE022</t>
  </si>
  <si>
    <t>Определение мутаций в гене c-KIT (exon 9, 11, 13, 17) и гене PDGFRA (exon 12, 18)</t>
  </si>
  <si>
    <t>AE023</t>
  </si>
  <si>
    <t>Определение мутаций в генах KRAS, NRAS, BRAF</t>
  </si>
  <si>
    <t>AE024</t>
  </si>
  <si>
    <t xml:space="preserve">Определение мутаций в гене BRAF (exon 15) и в гене C-KIT (exon 11, 13, 17) </t>
  </si>
  <si>
    <t>AE025</t>
  </si>
  <si>
    <t>Определение мутаций в генах IDH1/IDH2</t>
  </si>
  <si>
    <t>AE026</t>
  </si>
  <si>
    <t>Определение мутаций в гене PIK3CA</t>
  </si>
  <si>
    <t>AE027</t>
  </si>
  <si>
    <t xml:space="preserve">Определение мутаций в генах BRCA1 и BRCA2 (8 мутаций). </t>
  </si>
  <si>
    <t>AE028</t>
  </si>
  <si>
    <t>Определение мутаций в генах BRCA1 и BRCA2 (12 мутаций)</t>
  </si>
  <si>
    <t>AE029</t>
  </si>
  <si>
    <t>Определение микросателлитной нестабильности (MSI)</t>
  </si>
  <si>
    <t>AE030</t>
  </si>
  <si>
    <t>FISH на парафиновых срезах биопсии рака молочной железы и рака желудка (Амплификация ERBB2 (Her-2/Neu)</t>
  </si>
  <si>
    <t>AE031</t>
  </si>
  <si>
    <t>FISH на парафиновых срезах биопсии при саркоме семейства Юинга (определение перестройки EWS)</t>
  </si>
  <si>
    <t>AE032</t>
  </si>
  <si>
    <t>Молекулярно-генетическое исследование мутаций в гене МЕТ в биопсийном (операционном) материале методом флюоресцентной гибридизации in situ (FISH)</t>
  </si>
  <si>
    <t>AE033</t>
  </si>
  <si>
    <t>Молекулярно-генетическое исследование мутаций в гене CHOP  в биопсийном (операционном) материале методом флюоресцентной гибридизации  in situ (FISH)</t>
  </si>
  <si>
    <t>AE034</t>
  </si>
  <si>
    <t>Молекулярно-генетическое исследование мутаций в гене SYT (SS18) в биопсийном (операционном) материале методом флюоресцентной гибридизации  in situ (FISH)</t>
  </si>
  <si>
    <t>st12.013.011</t>
  </si>
  <si>
    <t>st12.013.012</t>
  </si>
  <si>
    <t>Грипп и пневмония с синдромом органной дисфункции (тяжелое течение пневмонии, вызванной вирусами (кроме вируса гриппа))</t>
  </si>
  <si>
    <t>st12.013.021</t>
  </si>
  <si>
    <t>st12.013.022</t>
  </si>
  <si>
    <t>Грипп и пневмония с синдромом органной дисфункции (среднее течение пневмонии, вызванной вирусами (кроме вируса гриппа))</t>
  </si>
  <si>
    <t>st23.004.011</t>
  </si>
  <si>
    <t>Пневмония, плеврит, другие болезни плевры (COVID-19) с применением препаратов группы ингибиторов интерлейкина и/или противовирусного препарата Фавипиравир</t>
  </si>
  <si>
    <t>st23.004.012</t>
  </si>
  <si>
    <t xml:space="preserve">Пневмония, плеврит, другие болезни плевры (COVID-19) </t>
  </si>
  <si>
    <t>st23.004.021</t>
  </si>
  <si>
    <t>Пневмония, плеврит, другие болезни плевры (пневмония, вызванная вирусами (кроме вируса гриппа)) с применением препаратов группы ингибиторов интерлейкина и/или противовирусного препарата Фавипиравир</t>
  </si>
  <si>
    <t>st23.004.022</t>
  </si>
  <si>
    <t>Пневмония, плеврит, другие болезни плевры (пневмония, вызванная вирусами (кроме вируса гриппа))</t>
  </si>
  <si>
    <t>st23.004.023</t>
  </si>
  <si>
    <t>st23.004.003</t>
  </si>
  <si>
    <t>Пневмония, плеврит, другие болезни плевры (пневмония, вызванная вирусами (кроме вируса гриппа), COVID-19) после интенсивного этапа лечения</t>
  </si>
  <si>
    <t>Инфекционное (COVID-19);</t>
  </si>
  <si>
    <t>Инфекционное (COVID-19)</t>
  </si>
  <si>
    <t>ds19.018.001</t>
  </si>
  <si>
    <t>Лекарственная терапия при злокачественных новообразованиях (кроме лимфоидной и кроветворной тканей), взрослые (уровень 1 подуровень 1)</t>
  </si>
  <si>
    <t>ds19.018.002</t>
  </si>
  <si>
    <t>Лекарственная терапия при злокачественных новообразованиях (кроме лимфоидной и кроветворной тканей), взрослые (уровень 1 подуровень 2)</t>
  </si>
  <si>
    <t>ds19.018.003</t>
  </si>
  <si>
    <t>Лекарственная терапия при злокачественных новообразованиях (кроме лимфоидной и кроветворной тканей), взрослые (уровень 1 подуровень 3)</t>
  </si>
  <si>
    <t>ds19.018.004</t>
  </si>
  <si>
    <t>Лекарственная терапия при злокачественных новообразованиях (кроме лимфоидной и кроветворной тканей), взрослые (уровень 1 подуровень 4)</t>
  </si>
  <si>
    <t>ds19.018.005</t>
  </si>
  <si>
    <t>Лекарственная терапия при злокачественных новообразованиях (кроме лимфоидной и кроветворной тканей), взрослые (уровень 1 подуровень 5)</t>
  </si>
  <si>
    <t>ds19.018.006</t>
  </si>
  <si>
    <t>Лекарственная терапия при злокачественных новообразованиях (кроме лимфоидной и кроветворной тканей), взрослые (уровень 1 подуровень 6)</t>
  </si>
  <si>
    <t>ds19.019.001</t>
  </si>
  <si>
    <t>Лекарственная терапия при злокачественных новообразованиях (кроме лимфоидной и кроветворной тканей), взрослые (уровень 2 подуровень 1)</t>
  </si>
  <si>
    <t>ds19.019.002</t>
  </si>
  <si>
    <t>Лекарственная терапия при злокачественных новообразованиях (кроме лимфоидной и кроветворной тканей), взрослые (уровень 2 подуровень 2)</t>
  </si>
  <si>
    <t>ds19.019.003</t>
  </si>
  <si>
    <t>Лекарственная терапия при злокачественных новообразованиях (кроме лимфоидной и кроветворной тканей), взрослые (уровень 2 подуровень 3)</t>
  </si>
  <si>
    <t>ds19.019.004</t>
  </si>
  <si>
    <t>Лекарственная терапия при злокачественных новообразованиях (кроме лимфоидной и кроветворной тканей), взрослые (уровень 2 подуровень 4)</t>
  </si>
  <si>
    <t>ds19.019.005</t>
  </si>
  <si>
    <t>Лекарственная терапия при злокачественных новообразованиях (кроме лимфоидной и кроветворной тканей), взрослые (уровень 2 подуровень 5)</t>
  </si>
  <si>
    <t>ds19.019.006</t>
  </si>
  <si>
    <t>Лекарственная терапия при злокачественных новообразованиях (кроме лимфоидной и кроветворной тканей), взрослые (уровень 2 подуровень 6)</t>
  </si>
  <si>
    <t>ds19.020.001</t>
  </si>
  <si>
    <t>Лекарственная терапия при злокачественных новообразованиях (кроме лимфоидной и кроветворной тканей), взрослые (уровень 3 подуровень 1)</t>
  </si>
  <si>
    <t>ds19.020.002</t>
  </si>
  <si>
    <t>Лекарственная терапия при злокачественных новообразованиях (кроме лимфоидной и кроветворной тканей), взрослые (уровень 3 подуровень 2)</t>
  </si>
  <si>
    <t>ds19.020.003</t>
  </si>
  <si>
    <t>Лекарственная терапия при злокачественных новообразованиях (кроме лимфоидной и кроветворной тканей), взрослые (уровень 3 подуровень 3)</t>
  </si>
  <si>
    <t>ds19.020.004</t>
  </si>
  <si>
    <t>Лекарственная терапия при злокачественных новообразованиях (кроме лимфоидной и кроветворной тканей), взрослые (уровень 3 подуровень 4)</t>
  </si>
  <si>
    <t>ds19.021.001</t>
  </si>
  <si>
    <t>Лекарственная терапия при злокачественных новообразованиях (кроме лимфоидной и кроветворной тканей), взрослые (уровень 4 подуровень 1)</t>
  </si>
  <si>
    <t>ds19.021.002</t>
  </si>
  <si>
    <t>Лекарственная терапия при злокачественных новообразованиях (кроме лимфоидной и кроветворной тканей), взрослые (уровень 4 подуровень 2)</t>
  </si>
  <si>
    <t>ds19.021.003</t>
  </si>
  <si>
    <t>Лекарственная терапия при злокачественных новообразованиях (кроме лимфоидной и кроветворной тканей), взрослые (уровень 4 подуровень 3)</t>
  </si>
  <si>
    <t>ds19.021.004</t>
  </si>
  <si>
    <t>Лекарственная терапия при злокачественных новообразованиях (кроме лимфоидной и кроветворной тканей), взрослые (уровень 4 подуровень 4)</t>
  </si>
  <si>
    <t>ds19.022.001</t>
  </si>
  <si>
    <t>Лекарственная терапия при злокачественных новообразованиях (кроме лимфоидной и кроветворной тканей), взрослые (уровень 5 подуровень 1)</t>
  </si>
  <si>
    <t>ds19.022.002</t>
  </si>
  <si>
    <t>Лекарственная терапия при злокачественных новообразованиях (кроме лимфоидной и кроветворной тканей), взрослые (уровень 5 подуровень 2)</t>
  </si>
  <si>
    <t>ds19.022.003</t>
  </si>
  <si>
    <t>Лекарственная терапия при злокачественных новообразованиях (кроме лимфоидной и кроветворной тканей), взрослые (уровень 5 подуровень 3)</t>
  </si>
  <si>
    <t>ds19.022.004</t>
  </si>
  <si>
    <t>Лекарственная терапия при злокачественных новообразованиях (кроме лимфоидной и кроветворной тканей), взрослые (уровень 5 подуровень 4)</t>
  </si>
  <si>
    <t>ds19.022.005</t>
  </si>
  <si>
    <t>Лекарственная терапия при злокачественных новообразованиях (кроме лимфоидной и кроветворной тканей), взрослые (уровень 5 подуровень 5)</t>
  </si>
  <si>
    <t>ds19.023.001</t>
  </si>
  <si>
    <t>Лекарственная терапия при злокачественных новообразованиях (кроме лимфоидной и кроветворной тканей), взрослые (уровень 6 подуровень 1)</t>
  </si>
  <si>
    <t>ds19.023.002</t>
  </si>
  <si>
    <t>Лекарственная терапия при злокачественных новообразованиях (кроме лимфоидной и кроветворной тканей), взрослые (уровень 6 подуровень 2)</t>
  </si>
  <si>
    <t>ds19.023.003</t>
  </si>
  <si>
    <t>Лекарственная терапия при злокачественных новообразованиях (кроме лимфоидной и кроветворной тканей), взрослые (уровень 6 подуровень 3)</t>
  </si>
  <si>
    <t>ds19.023.004</t>
  </si>
  <si>
    <t>Лекарственная терапия при злокачественных новообразованиях (кроме лимфоидной и кроветворной тканей), взрослые (уровень 6 подуровень 4)</t>
  </si>
  <si>
    <t>ds19.024.001</t>
  </si>
  <si>
    <t>Лекарственная терапия при злокачественных новообразованиях (кроме лимфоидной и кроветворной тканей), взрослые (уровень 7 подуровень 1)</t>
  </si>
  <si>
    <t>ds19.024.002</t>
  </si>
  <si>
    <t>Лекарственная терапия при злокачественных новообразованиях (кроме лимфоидной и кроветворной тканей), взрослые (уровень 7 подуровень 2)</t>
  </si>
  <si>
    <t>ds19.024.003</t>
  </si>
  <si>
    <t>Лекарственная терапия при злокачественных новообразованиях (кроме лимфоидной и кроветворной тканей), взрослые (уровень 7 подуровень 3)</t>
  </si>
  <si>
    <t>ds19.024.004</t>
  </si>
  <si>
    <t>Лекарственная терапия при злокачественных новообразованиях (кроме лимфоидной и кроветворной тканей), взрослые (уровень 7 подуровень 4)</t>
  </si>
  <si>
    <t>ds19.025.001</t>
  </si>
  <si>
    <t>Лекарственная терапия при злокачественных новообразованиях (кроме лимфоидной и кроветворной тканей), взрослые (уровень 8 подуровень 1)</t>
  </si>
  <si>
    <t>ds19.025.002</t>
  </si>
  <si>
    <t>Лекарственная терапия при злокачественных новообразованиях (кроме лимфоидной и кроветворной тканей), взрослые (уровень 8 подуровень 2)</t>
  </si>
  <si>
    <t>ds19.025.003</t>
  </si>
  <si>
    <t>Лекарственная терапия при злокачественных новообразованиях (кроме лимфоидной и кроветворной тканей), взрослые (уровень 8 подуровень 3)</t>
  </si>
  <si>
    <t>ds19.025.004</t>
  </si>
  <si>
    <t>Лекарственная терапия при злокачественных новообразованиях (кроме лимфоидной и кроветворной тканей), взрослые (уровень 8 подуровень 4)</t>
  </si>
  <si>
    <t>ds19.026.001</t>
  </si>
  <si>
    <t>Лекарственная терапия при злокачественных новообразованиях (кроме лимфоидной и кроветворной тканей), взрослые (уровень 9 подуровень 1)</t>
  </si>
  <si>
    <t>ds19.026.002</t>
  </si>
  <si>
    <t>Лекарственная терапия при злокачественных новообразованиях (кроме лимфоидной и кроветворной тканей), взрослые (уровень 9 подуровень 2)</t>
  </si>
  <si>
    <t>ds19.026.003</t>
  </si>
  <si>
    <t>Лекарственная терапия при злокачественных новообразованиях (кроме лимфоидной и кроветворной тканей), взрослые (уровень 9 подуровень 3)</t>
  </si>
  <si>
    <t>ds19.027.001</t>
  </si>
  <si>
    <t>Лекарственная терапия при злокачественных новообразованиях (кроме лимфоидной и кроветворной тканей), взрослые (уровень 10 подуровень 1)</t>
  </si>
  <si>
    <t>ds19.027.002</t>
  </si>
  <si>
    <t>Лекарственная терапия при злокачественных новообразованиях (кроме лимфоидной и кроветворной тканей), взрослые (уровень 10 подуровень 2)</t>
  </si>
  <si>
    <t>ds19.027.003</t>
  </si>
  <si>
    <t>Лекарственная терапия при злокачественных новообразованиях (кроме лимфоидной и кроветворной тканей), взрослые (уровень 10 подуровень 3)</t>
  </si>
  <si>
    <t>ds19.030.001</t>
  </si>
  <si>
    <t>Лекарственная терапия при злокачественных новообразованиях (кроме лимфоидной и кроветворной тканей), взрослые (уровень 11 подуровень 1)</t>
  </si>
  <si>
    <t>ds19.030.002</t>
  </si>
  <si>
    <t>Лекарственная терапия при злокачественных новообразованиях (кроме лимфоидной и кроветворной тканей), взрослые (уровень 11 подуровень 2)</t>
  </si>
  <si>
    <t>ds19.030.003</t>
  </si>
  <si>
    <t>Лекарственная терапия при злокачественных новообразованиях (кроме лимфоидной и кроветворной тканей), взрослые (уровень 11 подуровень 3)</t>
  </si>
  <si>
    <t>ds19.031.001</t>
  </si>
  <si>
    <t>Лекарственная терапия при злокачественных новообразованиях (кроме лимфоидной и кроветворной тканей), взрослые (уровень 12 подуровень 1)</t>
  </si>
  <si>
    <t>ds19.031.002</t>
  </si>
  <si>
    <t>Лекарственная терапия при злокачественных новообразованиях (кроме лимфоидной и кроветворной тканей), взрослые (уровень 12 подуровень 2)</t>
  </si>
  <si>
    <t>ds19.031.003</t>
  </si>
  <si>
    <t>Лекарственная терапия при злокачественных новообразованиях (кроме лимфоидной и кроветворной тканей), взрослые (уровень 12 подуровень 3)</t>
  </si>
  <si>
    <t>ds19.032.001</t>
  </si>
  <si>
    <t>Лекарственная терапия при злокачественных новообразованиях (кроме лимфоидной и кроветворной тканей), взрослые (уровень 13 подуровень 1)</t>
  </si>
  <si>
    <t>ds19.032.002</t>
  </si>
  <si>
    <t>Лекарственная терапия при злокачественных новообразованиях (кроме лимфоидной и кроветворной тканей), взрослые (уровень 13 подуровень 2)</t>
  </si>
  <si>
    <t>ds19.032.003</t>
  </si>
  <si>
    <t>Лекарственная терапия при злокачественных новообразованиях (кроме лимфоидной и кроветворной тканей), взрослые (уровень 13 подуровень 3)</t>
  </si>
  <si>
    <t>Определение антител класса G к коронавирусу SARS-CoV-2 (COVID-19) методом иммуноферментного анализа</t>
  </si>
  <si>
    <t>Определение антител класса M к коронавирусу SARS-CoV-2 (COVID-19) методом иммуноферментного анализа</t>
  </si>
  <si>
    <t>Определение суммарных антител (М + G) к коронавирусу SARS-CoV-2 (COVID-19) методом иммуноферментного анализа</t>
  </si>
  <si>
    <t>5.40.1</t>
  </si>
  <si>
    <t>5.40.2</t>
  </si>
  <si>
    <t>5.40.3</t>
  </si>
  <si>
    <t>st12.013.03</t>
  </si>
  <si>
    <t>Грипп и пневмония с синдромом органной дисфункции</t>
  </si>
  <si>
    <t>Приложение 6.1 к Тарифному соглашению в системе ОМС Оренбургской области на 2020 г.
от 30 декабря  2019 г.</t>
  </si>
  <si>
    <t>Значения коэффициентов дифференциации подушевого норматива финансового обеспечения скорой медицинской помощи на 2020 год</t>
  </si>
  <si>
    <t xml:space="preserve">1.1 Половозрастные коэффициенты дифференциации подушевого норматива </t>
  </si>
  <si>
    <t>1.2 Коэффициенты дифференциации, учитывающие достижение целевых показателей уровня заработной платы медицинских работников</t>
  </si>
  <si>
    <t>МО</t>
  </si>
  <si>
    <t>ГБУЗ "ССМП" г.Кувандыка"</t>
  </si>
  <si>
    <t>ГБУЗ "ГБ" Г. Ясного</t>
  </si>
  <si>
    <t>Приложение 6.2 
к Тарифному соглашению в системе ОМС Оренбургской области на 2020 год  от 30 декабря  2019 г.</t>
  </si>
  <si>
    <t>Диапазон средневзвешенного половозрастного коэффициента, в соответствии со значениями которого осуществлялось объединение в группы</t>
  </si>
  <si>
    <t>0,9400 - 0,9599</t>
  </si>
  <si>
    <t>0,9600 - 0,9799</t>
  </si>
  <si>
    <t>1,0200 -1,0399</t>
  </si>
  <si>
    <t>Приложение 6.3 
к Тарифному соглашению в системе ОМС Оренбургской области на 2020 год  от 30 декабря  2019 г.</t>
  </si>
  <si>
    <t>СКДпв</t>
  </si>
  <si>
    <t>КДзп</t>
  </si>
  <si>
    <t>КДинт</t>
  </si>
  <si>
    <t>№ группы по СКД</t>
  </si>
  <si>
    <t>СКДинт</t>
  </si>
  <si>
    <t>расч ПНсмп i</t>
  </si>
  <si>
    <t>факт ПНсмп i с уч К попр</t>
  </si>
  <si>
    <t>ГБУЗ "ООКПБ №2"</t>
  </si>
  <si>
    <t>K07.3</t>
  </si>
  <si>
    <t>Аномалии положения зубов</t>
  </si>
  <si>
    <t>Приложение 2.12
к Тарифному соглашение в системе ОМС 
Оренбургской области на 2020 год от " 30 " декабря  2019г.</t>
  </si>
  <si>
    <t>Показатели результативности деятельности медицинских организаций, оказывающих медицинскую помощь в амбулаторных условиях</t>
  </si>
  <si>
    <t>Наименование показателя</t>
  </si>
  <si>
    <t>Алгоритм расчета показателя</t>
  </si>
  <si>
    <t>Целевое значение показателя</t>
  </si>
  <si>
    <t>Балльная шкала оценок</t>
  </si>
  <si>
    <t>Особенности расчета показателя</t>
  </si>
  <si>
    <t>Доля разовых посещений по заболеванию и по другим обстоятельствам     в общем количестве случаев</t>
  </si>
  <si>
    <r>
      <t>Д</t>
    </r>
    <r>
      <rPr>
        <i/>
        <vertAlign val="subscript"/>
        <sz val="12"/>
        <color theme="1"/>
        <rFont val="Times New Roman"/>
        <family val="1"/>
        <charset val="204"/>
      </rPr>
      <t xml:space="preserve">о </t>
    </r>
    <r>
      <rPr>
        <sz val="12"/>
        <color theme="1"/>
        <rFont val="Times New Roman"/>
        <family val="1"/>
        <charset val="204"/>
      </rPr>
      <t>=</t>
    </r>
  </si>
  <si>
    <t>Не более 15% от общего количества случаев за период для взрослых и детей</t>
  </si>
  <si>
    <t xml:space="preserve">Расчет баллов производится по шкале от 0 до 2,5. </t>
  </si>
  <si>
    <t>При расчете данного показателя участвуют объемы АП, оказанные МО-балансодержателем вне зависимости от МО прикрепления.</t>
  </si>
  <si>
    <t xml:space="preserve">(оказание медицинской помощи взрослому </t>
  </si>
  <si>
    <t>, где</t>
  </si>
  <si>
    <t>Лучший результат – 2,5 балла набирают медицинские организации, в которых доля разовых посещений по заболеванию и по другим обстоятельствам составляет менее 15% от общего количества случаев за период для взрослых и детей. Оценка производится в диапазоне 15-50%. При показателе выше 50% оценка 0 баллов.</t>
  </si>
  <si>
    <t>При выявлении одного или более случаев оказания амбулаторной помощи пациенту после зафиксированной даты смерти полученный результат по МО-балансодержателю принимает значение «0». Исключением являются случаи, дата окончания которых совпадает с датой смерти пациента, а также исключаются случаи: с методом оплаты «0» (посещение по другим обстоятельствам), «10.1» (посещение к среднему медперсоналу с профилактической целью) в течение трех дней после смерти при условии указания в поле «результат» значения «313» (констатация факта смерти)</t>
  </si>
  <si>
    <t>и детскому населению)</t>
  </si>
  <si>
    <r>
      <t>Д</t>
    </r>
    <r>
      <rPr>
        <i/>
        <vertAlign val="subscript"/>
        <sz val="12"/>
        <color theme="1"/>
        <rFont val="Times New Roman"/>
        <family val="1"/>
        <charset val="204"/>
      </rPr>
      <t xml:space="preserve"> 0 </t>
    </r>
    <r>
      <rPr>
        <sz val="12"/>
        <color theme="1"/>
        <rFont val="Times New Roman"/>
        <family val="1"/>
        <charset val="204"/>
      </rPr>
      <t xml:space="preserve">– </t>
    </r>
    <r>
      <rPr>
        <sz val="10"/>
        <color theme="1"/>
        <rFont val="Times New Roman"/>
        <family val="1"/>
        <charset val="204"/>
      </rPr>
      <t>доля случаев с прочей целью, состоящих из 1 посещения к врачу в общем объеме АП</t>
    </r>
    <r>
      <rPr>
        <sz val="11"/>
        <color theme="1"/>
        <rFont val="Times New Roman"/>
        <family val="1"/>
        <charset val="204"/>
      </rPr>
      <t>;</t>
    </r>
  </si>
  <si>
    <r>
      <t xml:space="preserve"> – </t>
    </r>
    <r>
      <rPr>
        <sz val="10"/>
        <color theme="1"/>
        <rFont val="Times New Roman"/>
        <family val="1"/>
        <charset val="204"/>
      </rPr>
      <t>количество случаев, состоящих из 1 посещения к врачу, где метод оплаты «0», «1.1»;</t>
    </r>
  </si>
  <si>
    <r>
      <t xml:space="preserve"> </t>
    </r>
    <r>
      <rPr>
        <i/>
        <vertAlign val="subscript"/>
        <sz val="14"/>
        <color theme="1"/>
        <rFont val="Times New Roman"/>
        <family val="1"/>
        <charset val="204"/>
      </rPr>
      <t xml:space="preserve"> </t>
    </r>
    <r>
      <rPr>
        <vertAlign val="subscript"/>
        <sz val="14"/>
        <color theme="1"/>
        <rFont val="Times New Roman"/>
        <family val="1"/>
        <charset val="204"/>
      </rPr>
      <t xml:space="preserve">– </t>
    </r>
    <r>
      <rPr>
        <sz val="10"/>
        <color theme="1"/>
        <rFont val="Times New Roman"/>
        <family val="1"/>
        <charset val="204"/>
      </rPr>
      <t>количество случаев АП за период</t>
    </r>
  </si>
  <si>
    <t>Охват диспансерным наблюдением больных     с заболеванием «Артериальная гипертония», состоящих на диспансерном учете</t>
  </si>
  <si>
    <r>
      <t xml:space="preserve">Для взрослых (из числа подлежащих) – </t>
    </r>
    <r>
      <rPr>
        <sz val="12"/>
        <color theme="1"/>
        <rFont val="Times New Roman"/>
        <family val="1"/>
        <charset val="204"/>
      </rPr>
      <t>100%</t>
    </r>
  </si>
  <si>
    <t xml:space="preserve">Расчет баллов производится по шкале от 0 до 5. </t>
  </si>
  <si>
    <t xml:space="preserve">При выявлении одного или более случаев оказания амбулаторной помощи пациенту после зафиксированной даты смерти полученный результат по МО-балансодержателю принимает значение «0». При оценке показателя исключением являются случаи, дата окончания которых совпадает с датой смерти пациента </t>
  </si>
  <si>
    <t>(оказание медицинской помощи взрослому населению)</t>
  </si>
  <si>
    <t xml:space="preserve">Лучший результат – </t>
  </si>
  <si>
    <r>
      <t xml:space="preserve">– </t>
    </r>
    <r>
      <rPr>
        <sz val="10"/>
        <color theme="1"/>
        <rFont val="Times New Roman"/>
        <family val="1"/>
        <charset val="204"/>
      </rPr>
      <t>доля посещений с целью диспансерного наблюдения;</t>
    </r>
  </si>
  <si>
    <t>5 баллов набирают медицинские организации, в которых охват диспансерным наблюдением больных               с заболеванием «Артериальная гипертония», состоящих на диспансерном учете, составляет 100%. Оценка производится в диапазоне 50-100%. При показателе ниже 50% оценка 0 баллов.</t>
  </si>
  <si>
    <r>
      <t xml:space="preserve">– </t>
    </r>
    <r>
      <rPr>
        <sz val="10"/>
        <color theme="1"/>
        <rFont val="Times New Roman"/>
        <family val="1"/>
        <charset val="204"/>
      </rPr>
      <t>количество случаев диспансерного наблюдения;</t>
    </r>
  </si>
  <si>
    <r>
      <t xml:space="preserve"> – </t>
    </r>
    <r>
      <rPr>
        <sz val="10"/>
        <color theme="1"/>
        <rFont val="Times New Roman"/>
        <family val="1"/>
        <charset val="204"/>
      </rPr>
      <t>плановое количество случаев диспансерного наблюдения</t>
    </r>
  </si>
  <si>
    <t>Частота вызовов скорой медицинской помощи прикрепленному населению</t>
  </si>
  <si>
    <t>Для взрослых – 0,302 в год;</t>
  </si>
  <si>
    <t>При расчёте данного показателя не рассматриваются вызовы СМП, связанные с внешними причинами заболеваний.</t>
  </si>
  <si>
    <t>для детей – 0,249 в год</t>
  </si>
  <si>
    <t>Лучший результат –</t>
  </si>
  <si>
    <r>
      <t xml:space="preserve">            – </t>
    </r>
    <r>
      <rPr>
        <sz val="10"/>
        <color theme="1"/>
        <rFont val="Times New Roman"/>
        <family val="1"/>
        <charset val="204"/>
      </rPr>
      <t>доля вызовов скорой медицинской   помощи;</t>
    </r>
  </si>
  <si>
    <t xml:space="preserve">5 баллов набирают медицинские организации, в которых частота вызовов скорой медицинской помощи составляет –менее 0,302 для взрослых и менее 0,249, для детей в год. Худшим является показатель наибольшего кол-ва вызовов (0 баллов) </t>
  </si>
  <si>
    <r>
      <t xml:space="preserve">             –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общее количество вызовов скорой медицинской помощи;</t>
    </r>
  </si>
  <si>
    <r>
      <t xml:space="preserve">                  – </t>
    </r>
    <r>
      <rPr>
        <sz val="10"/>
        <color theme="1"/>
        <rFont val="Times New Roman"/>
        <family val="1"/>
        <charset val="204"/>
      </rPr>
      <t>численность прикрепленного населения по состоянию на 1 число месяца, подлежащего оценке</t>
    </r>
  </si>
  <si>
    <t>Уровень госпитализации прикрепленного населения от общей численности прикрепленного населения</t>
  </si>
  <si>
    <t>Для взрослых – 0,149 в год;</t>
  </si>
  <si>
    <t>При расчёте данного показателя не рассматриваются случаи госпитализации, связанные с внешними причинами заболеваний, родовспоможением, медицинской реабилитацией, оказанием ВМП.</t>
  </si>
  <si>
    <t>для детей – 0,158 в год</t>
  </si>
  <si>
    <r>
      <t xml:space="preserve">               – </t>
    </r>
    <r>
      <rPr>
        <sz val="10"/>
        <color theme="1"/>
        <rFont val="Times New Roman"/>
        <family val="1"/>
        <charset val="204"/>
      </rPr>
      <t>уровень госпитализации;</t>
    </r>
  </si>
  <si>
    <t>5 баллов набирают медицинские организации, в которых уровень госпитализации взрослых составляет менее 0,149 и детей – менее 0,158 в год. Худшим показателем является наибольший уровень госп-ций (0 баллов)</t>
  </si>
  <si>
    <r>
      <t xml:space="preserve">                  – </t>
    </r>
    <r>
      <rPr>
        <sz val="10"/>
        <color theme="1"/>
        <rFont val="Times New Roman"/>
        <family val="1"/>
        <charset val="204"/>
      </rPr>
      <t>число случаев госпитализаций; прикрепленного населения;</t>
    </r>
  </si>
  <si>
    <t xml:space="preserve">Своевременное взятие </t>
  </si>
  <si>
    <r>
      <t xml:space="preserve">Из числа подлежащих – </t>
    </r>
    <r>
      <rPr>
        <sz val="12"/>
        <color theme="1"/>
        <rFont val="Times New Roman"/>
        <family val="1"/>
        <charset val="204"/>
      </rPr>
      <t>100%</t>
    </r>
  </si>
  <si>
    <t>Расчет баллов производится по шкале от 0 до 5.</t>
  </si>
  <si>
    <t xml:space="preserve">При расчете данного показателя к оценке принимаются случаи АП с признаком «Диспансерное наблюдение» в отношении каждого пациента однократно, где дата начала случая АП входит в период – 7 рабочих дней после выписки из стационара или позже, если это было обусловлено последующей госпитализацией в стационар с целью медицинской реабилитации или по причине возникновения другого заболевания. </t>
  </si>
  <si>
    <t xml:space="preserve">на диспансерный учет пациентов, ранее госпитализированных </t>
  </si>
  <si>
    <r>
      <t xml:space="preserve">          – </t>
    </r>
    <r>
      <rPr>
        <sz val="10"/>
        <color theme="1"/>
        <rFont val="Times New Roman"/>
        <family val="1"/>
        <charset val="204"/>
      </rPr>
      <t>доля пациентов (ранее госпитализированных с ОКС или ОНМК), с своевременной постановкой на ДН</t>
    </r>
    <r>
      <rPr>
        <sz val="11"/>
        <color theme="1"/>
        <rFont val="Times New Roman"/>
        <family val="1"/>
        <charset val="204"/>
      </rPr>
      <t>;</t>
    </r>
  </si>
  <si>
    <t>Случаи с летальным исходом при основной или последующей госпитализации в расчет не включаются.</t>
  </si>
  <si>
    <t>с ОКС или ОНМК</t>
  </si>
  <si>
    <r>
      <t xml:space="preserve">          –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общее количество пациентов (ранее госпитализированных с ОКС или ОНМК), которым была оказана амбулаторная помощь по месту прикрепления пациента</t>
    </r>
    <r>
      <rPr>
        <sz val="11"/>
        <color theme="1"/>
        <rFont val="Times New Roman"/>
        <family val="1"/>
        <charset val="204"/>
      </rPr>
      <t>;</t>
    </r>
  </si>
  <si>
    <t xml:space="preserve">5 баллов набирают медицинские организации, которые осуществили взятие </t>
  </si>
  <si>
    <t>Все случаи госпитализации, в т.ч. при оказании ВМП, аккумулируются к МО прикрепления пациента на 1 число оцениваемого периода вне зависимости от того, в какую МО пациент был госпитализирован</t>
  </si>
  <si>
    <r>
      <t xml:space="preserve"> – </t>
    </r>
    <r>
      <rPr>
        <sz val="10"/>
        <color theme="1"/>
        <rFont val="Times New Roman"/>
        <family val="1"/>
        <charset val="204"/>
      </rPr>
      <t>количество случаев госпитализации в МО области с ОКС или ОНМК</t>
    </r>
    <r>
      <rPr>
        <sz val="11"/>
        <color theme="1"/>
        <rFont val="Times New Roman"/>
        <family val="1"/>
        <charset val="204"/>
      </rPr>
      <t xml:space="preserve"> </t>
    </r>
  </si>
  <si>
    <t xml:space="preserve">100% пациентов, ранее госпитализированных </t>
  </si>
  <si>
    <t>с ОКС или ОНМК, на диспансерный учет в течение 7 рабочих дней в оцениваемом периоде. Худшим является наименьший из всех показателей (0 баллов).</t>
  </si>
  <si>
    <t>Доля впервые выявленных онкологических заболеваний при профилактических медицинских осмотрах,</t>
  </si>
  <si>
    <t>За целевой показатель принимается: 20% случаев впервые выявленного онкологического заболевания при профилактическом медицинском осмотре и диспансеризации</t>
  </si>
  <si>
    <t>Расчет баллов производится по шкале от 0 до 2,5.</t>
  </si>
  <si>
    <t>При расчете данного показателя к оценке принимаются случаи профилактического медицинского осмотра или диспансеризации, где установлен признак «Подозрение на ЗНО» (далее – подозрение), предшествующий случаю, где онкологическое заболевание установлено впервые.</t>
  </si>
  <si>
    <t xml:space="preserve">в том числе в рамках диспансеризации, </t>
  </si>
  <si>
    <r>
      <t>К</t>
    </r>
    <r>
      <rPr>
        <i/>
        <vertAlign val="subscript"/>
        <sz val="9"/>
        <color theme="1"/>
        <rFont val="Times New Roman"/>
        <family val="1"/>
        <charset val="204"/>
      </rPr>
      <t>ОНКпр</t>
    </r>
    <r>
      <rPr>
        <i/>
        <sz val="11"/>
        <color theme="1"/>
        <rFont val="Times New Roman"/>
        <family val="1"/>
        <charset val="204"/>
      </rPr>
      <t xml:space="preserve"> – </t>
    </r>
    <r>
      <rPr>
        <sz val="10"/>
        <color theme="1"/>
        <rFont val="Times New Roman"/>
        <family val="1"/>
        <charset val="204"/>
      </rPr>
      <t>показатель выявления онкозаболевания при проведении проф. медосмотров и диспансеризации;</t>
    </r>
  </si>
  <si>
    <r>
      <t>Лучший результат – 2,5 балла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>набирают медицинские организации, в которых уровень выявления онкозаболевания при проведении профилактической работы достигает 20 % от всех случаев впервые выявленного онкозаболевания. Худшим является наименьший показатель (0 баллов).</t>
    </r>
  </si>
  <si>
    <t xml:space="preserve">Все случаи аккумулируются к МО прикрепления пациента на 1 число оцениваемого периода вне зависимости от того, в какой МО впервые установлено онкологическое заболевание. </t>
  </si>
  <si>
    <t>от числа впервые выявленных онкологических заболеваний в текущем году</t>
  </si>
  <si>
    <r>
      <t xml:space="preserve">             –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общее количество случаев профилактического блока, где «подозрение» на онкозаболевание в последствии подтверждено</t>
    </r>
  </si>
  <si>
    <t>Достижением результата является сочетание случаев профилактических медицинских мероприятий с признаком «Подозрение» и случая, где онкологическое заболевание установлено впервые в отношении каждого пациента однократно.</t>
  </si>
  <si>
    <r>
      <t>–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общее количество случаев, где онкозаболевание выявлено впервые</t>
    </r>
  </si>
  <si>
    <t>При выявлении одного или более случаев оказания амбулаторной помощи пациенту после зафиксированной даты смерти полученный результат по МО-балансодержателю принимает значение «0». При оценке показателя исключением являются случаи, дата окончания которых совпадает с датой смерти пациента</t>
  </si>
  <si>
    <t>Доля впервые выявленных случаев онкологических заболеваний на ранних стадиях (I-II стадии) от числа впервые выявленных случаев онкологических заболеваний в текущем году</t>
  </si>
  <si>
    <t>За целевой показатель принимается:</t>
  </si>
  <si>
    <t>Расчет баллов производится по шкале от 0 до 1,5 раздельно для групп «С1» и «С2».</t>
  </si>
  <si>
    <t>При расчете данного показателя к оценке принимаются случаи, где онкологическое заболевание выявлено впервые.</t>
  </si>
  <si>
    <t>для «группы С1»– 63%;</t>
  </si>
  <si>
    <t>Все случаи аккумулируются к МО прикрепления пациента вне зависимости от того, в какой МО впервые выявлено онкологическое заболевание на ранних стадиях.</t>
  </si>
  <si>
    <r>
      <t>К</t>
    </r>
    <r>
      <rPr>
        <i/>
        <vertAlign val="subscript"/>
        <sz val="9"/>
        <color theme="1"/>
        <rFont val="Times New Roman"/>
        <family val="1"/>
        <charset val="204"/>
      </rPr>
      <t>Рст</t>
    </r>
    <r>
      <rPr>
        <i/>
        <sz val="11"/>
        <color theme="1"/>
        <rFont val="Times New Roman"/>
        <family val="1"/>
        <charset val="204"/>
      </rPr>
      <t xml:space="preserve"> – </t>
    </r>
    <r>
      <rPr>
        <sz val="10"/>
        <color theme="1"/>
        <rFont val="Times New Roman"/>
        <family val="1"/>
        <charset val="204"/>
      </rPr>
      <t>показатель выявления онкозаболевания на ранней стадии от общего кол-ва случаев АП, где онкозаболевание выявлено впервые;</t>
    </r>
  </si>
  <si>
    <t>для «группы С2» –53% онкологических заболеваний I-II стадий в общем количестве впервые выявленных онкологических заболеваний у прикрепленного к МО-балансодержателю населения по состоянию на 1 число оцениваемого периода</t>
  </si>
  <si>
    <t>В группу «С1» входят впервые выявленные случаи онкозаболевания, где диагноз по МКБ 10:</t>
  </si>
  <si>
    <r>
      <t xml:space="preserve">            –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общее количество случаев, где I-II стадии онкозаболевания выявлены впервые;</t>
    </r>
  </si>
  <si>
    <t>3 балла набирают медицинские организации, в которых уровень выявления онкозаболевания на ранних стадиях составляют 63% (для группы «С1») и 53% (для группы «С2») от всех случаев впервые выявленного онкозаболевания. Худшим является наименьший показатель (0 баллов).</t>
  </si>
  <si>
    <t xml:space="preserve">C00-C14, C20, C43, C44, C50-C58. </t>
  </si>
  <si>
    <r>
      <t xml:space="preserve">               –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общее количество случаев, где онкозаболевание выявлено впервые</t>
    </r>
  </si>
  <si>
    <t>Все остальные онкологические заболевания относятся к группе «C2».</t>
  </si>
  <si>
    <t>Охват диспансеризацией и профилактическими медицинскими осмотрами взрослого населения</t>
  </si>
  <si>
    <t xml:space="preserve">, где  </t>
  </si>
  <si>
    <r>
      <t xml:space="preserve">В соответствии с графиком проведения диспансеризации и ПМО, утвержденным МЗОО, из числа подлежащих – </t>
    </r>
    <r>
      <rPr>
        <sz val="12"/>
        <color theme="1"/>
        <rFont val="Times New Roman"/>
        <family val="1"/>
        <charset val="204"/>
      </rPr>
      <t>100%</t>
    </r>
  </si>
  <si>
    <t>Расчет данного показателя в 2020 году начинается</t>
  </si>
  <si>
    <t xml:space="preserve">с 01.08.2020 г. </t>
  </si>
  <si>
    <r>
      <t xml:space="preserve">             – </t>
    </r>
    <r>
      <rPr>
        <sz val="11"/>
        <color theme="1"/>
        <rFont val="Times New Roman"/>
        <family val="1"/>
        <charset val="204"/>
      </rPr>
      <t>охват диспансеризацией и профосмотрами взрослого населения;</t>
    </r>
  </si>
  <si>
    <t xml:space="preserve">5 баллов набирают медицинские организации, которые провели  </t>
  </si>
  <si>
    <t>Темповый график МЗОО для взрослых:
Август – 14%
Сентябрь – 36%
Октябрь – 58%
Ноябрь – 81%
Декабрь – 100%</t>
  </si>
  <si>
    <t xml:space="preserve">            – число лиц, прошедших диспансеризацию или ПМО;</t>
  </si>
  <si>
    <t xml:space="preserve">100% осмотров </t>
  </si>
  <si>
    <t xml:space="preserve">             – число лиц, подлежащих диспансеризации или ПМО.</t>
  </si>
  <si>
    <t>в оцениваемом периоде. Худшим является наименьший из всех показателей (0 баллов).</t>
  </si>
  <si>
    <t>Темповый график МЗОО для детей:</t>
  </si>
  <si>
    <t>Август – 22%</t>
  </si>
  <si>
    <t>Сентябрь – 43%</t>
  </si>
  <si>
    <t>Октябрь – 63%</t>
  </si>
  <si>
    <t>Ноябрь – 81%</t>
  </si>
  <si>
    <t>Декабрь – 100%</t>
  </si>
  <si>
    <t xml:space="preserve">Для расчета показателя учитываются объемы МП, оказанной по месту прикрепления на дату проведения диспансеризации.
Оценка по данному показателю не производится в случае приостановления проведения ПМО и диспансеризации по распоряжению Министерства здравоохранения области. </t>
  </si>
  <si>
    <t>Охват диспансеризацией и профилактическими осмотрами несовершеннолетних</t>
  </si>
  <si>
    <t xml:space="preserve">                , где  </t>
  </si>
  <si>
    <r>
      <t xml:space="preserve">В соответствии с графиком проведения профилактических медицинских осмотров, утвержденным МЗОО, из числа подлежащих – </t>
    </r>
    <r>
      <rPr>
        <sz val="12"/>
        <color theme="1"/>
        <rFont val="Times New Roman"/>
        <family val="1"/>
        <charset val="204"/>
      </rPr>
      <t>100%</t>
    </r>
  </si>
  <si>
    <t xml:space="preserve">При выявлении одного или более случаев оказания амбулаторной помощи пациенту после зафиксированной даты смерти полученный результат по МО-балансодержателю принимает значение «0». При оценке показателя исключением являются случаи, дата окончания которых совпадает с датой смерти пациента.
Оценка по данному показателю не производится в случае приостановления проведения ПМО и диспансеризации по распоряжению Министерства здравоохранения области. </t>
  </si>
  <si>
    <r>
      <t xml:space="preserve">             – </t>
    </r>
    <r>
      <rPr>
        <sz val="11"/>
        <color theme="1"/>
        <rFont val="Times New Roman"/>
        <family val="1"/>
        <charset val="204"/>
      </rPr>
      <t>охват осмотрами несовершеннолетних;</t>
    </r>
  </si>
  <si>
    <t xml:space="preserve">            – количество условно-осмотренных детей;</t>
  </si>
  <si>
    <t xml:space="preserve">            – число лиц, подлежащих профилактическим и периодическим осмотрам.</t>
  </si>
  <si>
    <t>Максимально возможный балл по оценке семи показателей может колебаться в диапазоне от 15 до 32 (для различных МО), в зависимости от возрастной структуры прикреплённого к медицинской организации – балансодержателю населения.</t>
  </si>
  <si>
    <t>st19.027.001</t>
  </si>
  <si>
    <t>st19.027.002</t>
  </si>
  <si>
    <t>st19.027.003</t>
  </si>
  <si>
    <t>st19.027.004</t>
  </si>
  <si>
    <t>st19.027.005</t>
  </si>
  <si>
    <t>st19.028.001</t>
  </si>
  <si>
    <t>st19.028.002</t>
  </si>
  <si>
    <t>st19.028.003</t>
  </si>
  <si>
    <t>st19.028.004</t>
  </si>
  <si>
    <t>st19.028.005</t>
  </si>
  <si>
    <t>st19.028.006</t>
  </si>
  <si>
    <t>st19.029.001</t>
  </si>
  <si>
    <t>st19.029.002</t>
  </si>
  <si>
    <t>st19.029.003</t>
  </si>
  <si>
    <t>st19.029.004</t>
  </si>
  <si>
    <t>st19.029.005</t>
  </si>
  <si>
    <t>Лекарственная терапия при злокачественных новообразованиях (кроме лимфоидной и кроветворной тканей), взрослые (уровень 3 подуровень 5)</t>
  </si>
  <si>
    <t>st19.030.001</t>
  </si>
  <si>
    <t>st19.030.002</t>
  </si>
  <si>
    <t>st19.030.003</t>
  </si>
  <si>
    <t>st19.030.004</t>
  </si>
  <si>
    <t>st19.030.005</t>
  </si>
  <si>
    <t>Лекарственная терапия при злокачественных новообразованиях (кроме лимфоидной и кроветворной тканей), взрослые (уровень 4 подуровень 5)</t>
  </si>
  <si>
    <t>st19.031.001</t>
  </si>
  <si>
    <t>st19.031.002</t>
  </si>
  <si>
    <t>st19.031.003</t>
  </si>
  <si>
    <t>st19.031.004</t>
  </si>
  <si>
    <t>st19.031.005</t>
  </si>
  <si>
    <t>st19.031.006</t>
  </si>
  <si>
    <t>Лекарственная терапия при злокачественных новообразованиях (кроме лимфоидной и кроветворной тканей), взрослые (уровень 5 подуровень 6)</t>
  </si>
  <si>
    <t>st19.031.007</t>
  </si>
  <si>
    <t>Лекарственная терапия при злокачественных новообразованиях (кроме лимфоидной и кроветворной тканей), взрослые (уровень 5 подуровень 7)</t>
  </si>
  <si>
    <t>st19.032.001</t>
  </si>
  <si>
    <t>st19.032.002</t>
  </si>
  <si>
    <t>st19.032.003</t>
  </si>
  <si>
    <t>st19.032.004</t>
  </si>
  <si>
    <t>st19.032.005</t>
  </si>
  <si>
    <t>Лекарственная терапия при злокачественных новообразованиях (кроме лимфоидной и кроветворной тканей), взрослые (уровень 6 подуровень 5)</t>
  </si>
  <si>
    <t>st19.033.001</t>
  </si>
  <si>
    <t>st19.033.002</t>
  </si>
  <si>
    <t>st19.033.003</t>
  </si>
  <si>
    <t>st19.033.004</t>
  </si>
  <si>
    <t>st19.034.001</t>
  </si>
  <si>
    <t>st19.034.002</t>
  </si>
  <si>
    <t>st19.034.003</t>
  </si>
  <si>
    <t>st19.034.004</t>
  </si>
  <si>
    <t>st19.034.005</t>
  </si>
  <si>
    <t>Лекарственная терапия при злокачественных новообразованиях (кроме лимфоидной и кроветворной тканей), взрослые (уровень 8 подуровень 5)</t>
  </si>
  <si>
    <t>st19.035.001</t>
  </si>
  <si>
    <t>st19.035.002</t>
  </si>
  <si>
    <t>st19.035.003</t>
  </si>
  <si>
    <t>st19.036.001</t>
  </si>
  <si>
    <t>st19.036.002</t>
  </si>
  <si>
    <t>st19.036.003</t>
  </si>
  <si>
    <t>st19.056.001</t>
  </si>
  <si>
    <t>st19.056.002</t>
  </si>
  <si>
    <t>st19.056.003</t>
  </si>
  <si>
    <t>st19.057.001</t>
  </si>
  <si>
    <t>st19.057.002</t>
  </si>
  <si>
    <t>st19.057.003</t>
  </si>
  <si>
    <t>st19.058.001</t>
  </si>
  <si>
    <t>st19.058.002</t>
  </si>
  <si>
    <t xml:space="preserve">ГБУЗ «ООКПБ № 2» </t>
  </si>
  <si>
    <t>ГАУЗ "ОПБ №4"</t>
  </si>
  <si>
    <t>ГАУЗ "ООБ № 3"</t>
  </si>
  <si>
    <t>Коэффициенты дифференциации подушевого норматива и подушевые  нормативы финансового обеспечения амбулаторной помощи (ПНАi ) 
на 2020 год для МО-балансодержателей с 01.10.2020г.</t>
  </si>
  <si>
    <t>Приложение 2
к соглашению о внесении изменений и дополнений в Тарифное соглашение в системе ОМС Оренбургской области на 2020 год от "30 " октября  2020г</t>
  </si>
  <si>
    <t>Актуальный месячный размер финансового обеспечения с 01.10.2020</t>
  </si>
  <si>
    <t>ФАП село Блява</t>
  </si>
  <si>
    <t>ФАП село Кидрясово</t>
  </si>
  <si>
    <t>ФАП село Идельбаево</t>
  </si>
  <si>
    <t>ФАП село Рысаево</t>
  </si>
  <si>
    <t>ФАП поселок Блявтамак</t>
  </si>
  <si>
    <t>Чишма-Башский фап</t>
  </si>
  <si>
    <t>Н-Павлушинский ФАП</t>
  </si>
  <si>
    <t>В-Павлушинский ФАП</t>
  </si>
  <si>
    <t>Баклановский ФАП</t>
  </si>
  <si>
    <t>Аркаевский ФАП</t>
  </si>
  <si>
    <t>Савельевский ФАП</t>
  </si>
  <si>
    <t>Северная Звезда ФАП</t>
  </si>
  <si>
    <t>Лесной ФАП</t>
  </si>
  <si>
    <t>Кос-кульский ФАП</t>
  </si>
  <si>
    <t>Слюдяной ФАП</t>
  </si>
  <si>
    <t>Карабутакский ФАП</t>
  </si>
  <si>
    <t>Анеевский ФАП</t>
  </si>
  <si>
    <t>Жуламансайский ФАП</t>
  </si>
  <si>
    <t>Каменецкий ФАП</t>
  </si>
  <si>
    <t>Энбекшинский ФАП</t>
  </si>
  <si>
    <t>Айдырлинский ФАП</t>
  </si>
  <si>
    <t>Нововиницкий ФАП</t>
  </si>
  <si>
    <t>Речновский ФАП</t>
  </si>
  <si>
    <t>Кусемский ФАП</t>
  </si>
  <si>
    <t>Джасайский ФАП</t>
  </si>
  <si>
    <t>Обильновский ФАП</t>
  </si>
  <si>
    <t>Нижне-Кийминский ФАП</t>
  </si>
  <si>
    <t>Белопьевский ФАП</t>
  </si>
  <si>
    <t>Юбилейновский ФАП</t>
  </si>
  <si>
    <t>Джарлинский ФАП</t>
  </si>
  <si>
    <t>Совхозный ФАП</t>
  </si>
  <si>
    <t>Брацлавский ФАП</t>
  </si>
  <si>
    <t>Аниховский ФАП</t>
  </si>
  <si>
    <t>ФАП п.Акоба</t>
  </si>
  <si>
    <t>ФАП п.Вершиновка</t>
  </si>
  <si>
    <t>ФАП п.Нагумановка</t>
  </si>
  <si>
    <t>ФАП п.Корниловка</t>
  </si>
  <si>
    <t>ФАП п.Бикмурзино</t>
  </si>
  <si>
    <t>ФАП п.Веселый Второй</t>
  </si>
  <si>
    <t>ФАП п.Новоодесское</t>
  </si>
  <si>
    <t>ФАП п.Тамдысай</t>
  </si>
  <si>
    <t>ФАП п.Карповка</t>
  </si>
  <si>
    <t>ФАП п.Васильевка</t>
  </si>
  <si>
    <t>ФАП п.Новогригорьевка</t>
  </si>
  <si>
    <t>ФАП п.Кайракты</t>
  </si>
  <si>
    <t>ФАП п.Веселый Первый</t>
  </si>
  <si>
    <t>ФАП п.Шаповалово</t>
  </si>
  <si>
    <t>ФАП п.Шкуновка</t>
  </si>
  <si>
    <t>ФАП п.Федоровка</t>
  </si>
  <si>
    <t>ФАП п.Новопавловка</t>
  </si>
  <si>
    <t>Украинский</t>
  </si>
  <si>
    <t>Новосспаский</t>
  </si>
  <si>
    <t>Озерский</t>
  </si>
  <si>
    <t>Комсомольский</t>
  </si>
  <si>
    <t>Михайловский</t>
  </si>
  <si>
    <t>Новоникитинский</t>
  </si>
  <si>
    <t>Юртаевский</t>
  </si>
  <si>
    <t>Каяпкуловский</t>
  </si>
  <si>
    <t>Чебоксаровский</t>
  </si>
  <si>
    <t>Георгиевский</t>
  </si>
  <si>
    <t>Дмитриевский</t>
  </si>
  <si>
    <t>Загорский</t>
  </si>
  <si>
    <t>Зеленорощенский</t>
  </si>
  <si>
    <t>Новоникольский</t>
  </si>
  <si>
    <t>Кутучевский</t>
  </si>
  <si>
    <t>Северный</t>
  </si>
  <si>
    <t>Исянгильдиновский</t>
  </si>
  <si>
    <t>Новомихайловский</t>
  </si>
  <si>
    <t>Яфаровский</t>
  </si>
  <si>
    <t>Марксовский</t>
  </si>
  <si>
    <t>Каменский</t>
  </si>
  <si>
    <t>Петровский</t>
  </si>
  <si>
    <t>Султакаевский</t>
  </si>
  <si>
    <t>Добринский</t>
  </si>
  <si>
    <t>Тукаевский</t>
  </si>
  <si>
    <t>Мокродольсикй ФАП</t>
  </si>
  <si>
    <t>ФАП ст. Асекеево</t>
  </si>
  <si>
    <t>Новоорловский ФАП</t>
  </si>
  <si>
    <t>Красноуральский ФАП</t>
  </si>
  <si>
    <t>Верхнеозернинский ФАП</t>
  </si>
  <si>
    <t>Блюментальский ФАП</t>
  </si>
  <si>
    <t>Цветочный ФАП</t>
  </si>
  <si>
    <t>Жанаталапский ФАП</t>
  </si>
  <si>
    <t>Междуреченский ФАП</t>
  </si>
  <si>
    <t>Буранчинский ФАП</t>
  </si>
  <si>
    <t>Днепровский ФАП</t>
  </si>
  <si>
    <t>Новоактюбинский</t>
  </si>
  <si>
    <t>Белошапский</t>
  </si>
  <si>
    <t>Губерлинский</t>
  </si>
  <si>
    <t>Узембаевский</t>
  </si>
  <si>
    <t>Гайнулинский</t>
  </si>
  <si>
    <t>Новокиевский</t>
  </si>
  <si>
    <t>Ижбердинский</t>
  </si>
  <si>
    <t>Пласковский</t>
  </si>
  <si>
    <t>Уральский</t>
  </si>
  <si>
    <t>Новочеркасский</t>
  </si>
  <si>
    <t>Хмелевский</t>
  </si>
  <si>
    <t>Банненский</t>
  </si>
  <si>
    <t>Лыловский</t>
  </si>
  <si>
    <t>Старохалиловкий</t>
  </si>
  <si>
    <t>Ишкининский</t>
  </si>
  <si>
    <t>Вишневский</t>
  </si>
  <si>
    <t>Нарбулатовский</t>
  </si>
  <si>
    <t>Нововоронежский</t>
  </si>
  <si>
    <t>Писаревский</t>
  </si>
  <si>
    <t>Новопетропавловский</t>
  </si>
  <si>
    <t>Саверовский</t>
  </si>
  <si>
    <t>Поповский</t>
  </si>
  <si>
    <t>Камейкинский</t>
  </si>
  <si>
    <t>Калиновский</t>
  </si>
  <si>
    <t>Репинский</t>
  </si>
  <si>
    <t>Колпакский</t>
  </si>
  <si>
    <t>Новониколаевкий</t>
  </si>
  <si>
    <t>ФАП п.Курмансай</t>
  </si>
  <si>
    <t>ФАП п.Караганда</t>
  </si>
  <si>
    <t>ФАП п.Прибрежный</t>
  </si>
  <si>
    <t>ФАП с.Луговое</t>
  </si>
  <si>
    <t>ФАП с.Шутово</t>
  </si>
  <si>
    <t>ФАП с.Крестовка</t>
  </si>
  <si>
    <t>ФАП с.Раздольное</t>
  </si>
  <si>
    <t>ФАП с.Подстепки</t>
  </si>
  <si>
    <t>ФАП с.Затонное</t>
  </si>
  <si>
    <t>ФАП с.Рассыпное</t>
  </si>
  <si>
    <t>ФАП с.Красный Яр</t>
  </si>
  <si>
    <t>ФАП с.Яман</t>
  </si>
  <si>
    <t>ФАП с.Мухраново</t>
  </si>
  <si>
    <t>ФАП п. Комсомольский</t>
  </si>
  <si>
    <t>ФАП п. Лесная поляна</t>
  </si>
  <si>
    <t>ФАП с. Покровка</t>
  </si>
  <si>
    <t>ФАП с. Максим Горький</t>
  </si>
  <si>
    <t>ФАП с. Кульма</t>
  </si>
  <si>
    <t>ФАП п.Октябрьский</t>
  </si>
  <si>
    <t>ФАП п.Майский</t>
  </si>
  <si>
    <t>ФАП с. Просторы</t>
  </si>
  <si>
    <t>ФАП п.Приморск</t>
  </si>
  <si>
    <t>ФАП п.Кировск</t>
  </si>
  <si>
    <t>юринск</t>
  </si>
  <si>
    <t>Фрунзенский(мобильный)</t>
  </si>
  <si>
    <t>новопетровка</t>
  </si>
  <si>
    <t>яиково</t>
  </si>
  <si>
    <t>вознесенка</t>
  </si>
  <si>
    <t>Утеево</t>
  </si>
  <si>
    <t>Нижнеильясово</t>
  </si>
  <si>
    <t>верхнеильясово</t>
  </si>
  <si>
    <t>малоюлдашево</t>
  </si>
  <si>
    <t>грачевка</t>
  </si>
  <si>
    <t>староникольское</t>
  </si>
  <si>
    <t>ибряево</t>
  </si>
  <si>
    <t>Бахтиярово</t>
  </si>
  <si>
    <t>юлты</t>
  </si>
  <si>
    <t>Калтан</t>
  </si>
  <si>
    <t>Юговка</t>
  </si>
  <si>
    <t>Пролетарка</t>
  </si>
  <si>
    <t>залесово</t>
  </si>
  <si>
    <t>Староюлдашево</t>
  </si>
  <si>
    <t>преображенка</t>
  </si>
  <si>
    <t>новоюласка</t>
  </si>
  <si>
    <t>Красиково</t>
  </si>
  <si>
    <t>Ишалка</t>
  </si>
  <si>
    <t>кинзелька</t>
  </si>
  <si>
    <t>Токский</t>
  </si>
  <si>
    <t>0,75</t>
  </si>
  <si>
    <t>Подольск</t>
  </si>
  <si>
    <t>Айтуарский ФАП</t>
  </si>
  <si>
    <t>Ровный ФАП</t>
  </si>
  <si>
    <t>Жанатанский ФАП</t>
  </si>
  <si>
    <t>Карагай - Покровский ФАП</t>
  </si>
  <si>
    <t>Юлгутлинский ФАП</t>
  </si>
  <si>
    <t>Баш - Канчеровский ФАП</t>
  </si>
  <si>
    <t>Подгорный ФАП</t>
  </si>
  <si>
    <t>Верхне - Назаргуловский ФАП</t>
  </si>
  <si>
    <t>Новоракитянский ФАП</t>
  </si>
  <si>
    <t>Залужный ФАП</t>
  </si>
  <si>
    <t>Совхозно - Саринский ФАП</t>
  </si>
  <si>
    <t>Краснознаменский ФАП</t>
  </si>
  <si>
    <t>Оноприеновский ФАП</t>
  </si>
  <si>
    <t>Чеботарёвский ФАП</t>
  </si>
  <si>
    <t>Саринский ФАП</t>
  </si>
  <si>
    <t>Никольский ФАП</t>
  </si>
  <si>
    <t>Краснощёковский ФАП</t>
  </si>
  <si>
    <t>Маячный ФАП</t>
  </si>
  <si>
    <t>Новосимбирский ФАП</t>
  </si>
  <si>
    <t>Ново - Саринский ФАП</t>
  </si>
  <si>
    <t>Дубиновский ФАП</t>
  </si>
  <si>
    <t>Мухамедьяровский ФАП</t>
  </si>
  <si>
    <t>Ново-Самарский ФАП</t>
  </si>
  <si>
    <t>Куруильский ФАП</t>
  </si>
  <si>
    <t>Ибрагимовский ФАП</t>
  </si>
  <si>
    <t>ФАП  п.Высотный</t>
  </si>
  <si>
    <t>Староякуповский ФАП</t>
  </si>
  <si>
    <t>Старокутлумбетьевский ФАП</t>
  </si>
  <si>
    <t>Большестепной ФАП</t>
  </si>
  <si>
    <t>Чиликтинский ФАП</t>
  </si>
  <si>
    <t>Заморский ФАП</t>
  </si>
  <si>
    <t>Скалистый ФАП</t>
  </si>
  <si>
    <t>Можаровский ФАП</t>
  </si>
  <si>
    <t>Тасбулакский ФАП</t>
  </si>
  <si>
    <t>Караганский ФАП</t>
  </si>
  <si>
    <t>Добровольский ФАП</t>
  </si>
  <si>
    <t>Горьковский ФАП</t>
  </si>
  <si>
    <t>Будамшинский ФАП</t>
  </si>
  <si>
    <t>Гранитный ФАП</t>
  </si>
  <si>
    <t>Новоорский ФАП</t>
  </si>
  <si>
    <t>ФАП п. Красноглинный</t>
  </si>
  <si>
    <t>ФАП с.Нижний Кунакбай</t>
  </si>
  <si>
    <t>ФАП с. Черепаново</t>
  </si>
  <si>
    <t>ФАП с.Новородниковка</t>
  </si>
  <si>
    <t>ФАП п.Ростошь</t>
  </si>
  <si>
    <t>ФАП с.Новоахмерово</t>
  </si>
  <si>
    <t>ФАП с.Измайловка</t>
  </si>
  <si>
    <t>ФАП с. Варшавка</t>
  </si>
  <si>
    <t>ФАП с.Дедово</t>
  </si>
  <si>
    <t>ФАП с.Берестовка</t>
  </si>
  <si>
    <t>ФАП с.Родниковое озеро</t>
  </si>
  <si>
    <t>ФАП с.Ключевка</t>
  </si>
  <si>
    <t>ФАП с.Мрясово</t>
  </si>
  <si>
    <t>ФАП с.Новокинделька</t>
  </si>
  <si>
    <t>ФАП с. Верхняя Платовка</t>
  </si>
  <si>
    <t>ФАП п. Губовский</t>
  </si>
  <si>
    <t>ФАП с. Хлебовка</t>
  </si>
  <si>
    <t>ФАП с. Малахово</t>
  </si>
  <si>
    <t>ФАП с.Лапаз</t>
  </si>
  <si>
    <t>ФАП с.Кутуш</t>
  </si>
  <si>
    <t>ФАП с.Кувай</t>
  </si>
  <si>
    <t>ФАП с.Барабановка</t>
  </si>
  <si>
    <t>ФАП с.Сузаново</t>
  </si>
  <si>
    <t>Новенский ФАП</t>
  </si>
  <si>
    <t>Взгорьевский ФАП</t>
  </si>
  <si>
    <t>Междугорный ФАП</t>
  </si>
  <si>
    <t>Бродский ФАП</t>
  </si>
  <si>
    <t>2 Имангуловский</t>
  </si>
  <si>
    <t>Нижнегумбетовский ФАП</t>
  </si>
  <si>
    <t>ФАП ж/д разъезд № 20</t>
  </si>
  <si>
    <t>ФАП п.Светлогорка</t>
  </si>
  <si>
    <t>ФАП пос.Чистый</t>
  </si>
  <si>
    <t>ФАП с.Паника</t>
  </si>
  <si>
    <t>Фельдшерский  здравпункт с.Вязовка</t>
  </si>
  <si>
    <t>ФАП  п. Береговой</t>
  </si>
  <si>
    <t>ФАП пос.Старица</t>
  </si>
  <si>
    <t>ФАП с.Струково</t>
  </si>
  <si>
    <t>Фельдшерский здравпункт "Золотой квартал" с.Нежинка</t>
  </si>
  <si>
    <t>ФАП с.Зубаревка</t>
  </si>
  <si>
    <t>ФАП п.Соловьевка</t>
  </si>
  <si>
    <t>ФАП п.Пугачевский</t>
  </si>
  <si>
    <t>ФАП пос. Зауральный</t>
  </si>
  <si>
    <t>ФАП пос. Приуральский</t>
  </si>
  <si>
    <t>ФАП п. Сергиевка</t>
  </si>
  <si>
    <t>ФАП пос. Юный</t>
  </si>
  <si>
    <t>ФАП с. Благословенка</t>
  </si>
  <si>
    <t>ФАП х. Степановский</t>
  </si>
  <si>
    <t>ФАП с.Ивановка «Экодолье»</t>
  </si>
  <si>
    <t>ФАП пос.Экспериментальный</t>
  </si>
  <si>
    <t>ФАП с. Южный Урал</t>
  </si>
  <si>
    <t>от 2200</t>
  </si>
  <si>
    <t>ФАП пос. Ленина</t>
  </si>
  <si>
    <t>Маштаковский ФП</t>
  </si>
  <si>
    <t>Малочаганский ФП</t>
  </si>
  <si>
    <t>Лебедевский ФП</t>
  </si>
  <si>
    <t>Зоревский ФАП</t>
  </si>
  <si>
    <t>Веснянковский ФАП</t>
  </si>
  <si>
    <t>Ветелкинский ФП</t>
  </si>
  <si>
    <t>Осочновский ФАП</t>
  </si>
  <si>
    <t>Заревский ФАП</t>
  </si>
  <si>
    <t>Усовский ФАП</t>
  </si>
  <si>
    <t>Большепрудновский ФП</t>
  </si>
  <si>
    <t>Ляшевский ФАП</t>
  </si>
  <si>
    <t>Ударновский ФП</t>
  </si>
  <si>
    <t>Лучевский ФАП</t>
  </si>
  <si>
    <t>Назаровский ФАП</t>
  </si>
  <si>
    <t>Маеский ФАП</t>
  </si>
  <si>
    <t>Каменский ФП</t>
  </si>
  <si>
    <t>Курлинский ФП</t>
  </si>
  <si>
    <t>Мансуровский ФП</t>
  </si>
  <si>
    <t>Лесопитоминский ФАП</t>
  </si>
  <si>
    <t>Шапошниковский ФП</t>
  </si>
  <si>
    <t>Революционновский ФП</t>
  </si>
  <si>
    <t>Советский ФАП</t>
  </si>
  <si>
    <t>Озерновский ФАП</t>
  </si>
  <si>
    <t>Красновский ФАП</t>
  </si>
  <si>
    <t>Рубежинский ФП</t>
  </si>
  <si>
    <t>Соболевский ФАП</t>
  </si>
  <si>
    <t>Судаковский</t>
  </si>
  <si>
    <t>В-Кунакбайский</t>
  </si>
  <si>
    <t>Краснопольский</t>
  </si>
  <si>
    <t>Шуваловский</t>
  </si>
  <si>
    <t>Суворовский</t>
  </si>
  <si>
    <t>Родничный</t>
  </si>
  <si>
    <t>Радовский</t>
  </si>
  <si>
    <t>Алисовский</t>
  </si>
  <si>
    <t>Рычковский</t>
  </si>
  <si>
    <t>Сеннинский</t>
  </si>
  <si>
    <t>Камышовский</t>
  </si>
  <si>
    <t>Кутлумбетовский</t>
  </si>
  <si>
    <t>Абрамовский</t>
  </si>
  <si>
    <t>Капитоновский</t>
  </si>
  <si>
    <t>Филипповский</t>
  </si>
  <si>
    <t>Южный</t>
  </si>
  <si>
    <t>Алмалинский</t>
  </si>
  <si>
    <t>Япрынцевский</t>
  </si>
  <si>
    <t>Татищевскикй</t>
  </si>
  <si>
    <t>Адамовский</t>
  </si>
  <si>
    <t>Садовый</t>
  </si>
  <si>
    <t>Мамалаевский</t>
  </si>
  <si>
    <t>Южно-Уральский</t>
  </si>
  <si>
    <t>II Зубочистинский</t>
  </si>
  <si>
    <t>Кубанский</t>
  </si>
  <si>
    <t>Донецкий</t>
  </si>
  <si>
    <t>Новобогородский ФАП</t>
  </si>
  <si>
    <t>Кирсановский ФАП</t>
  </si>
  <si>
    <t>Дюсметьевский ФАП</t>
  </si>
  <si>
    <t>Борисовский ФАП</t>
  </si>
  <si>
    <t>Бесединский ФАП</t>
  </si>
  <si>
    <t>Нижне-Кузлинский ФАП</t>
  </si>
  <si>
    <t>Ефремо-Зыковский ФАП</t>
  </si>
  <si>
    <t>Фадеевский ФАП</t>
  </si>
  <si>
    <t>Равнинный ФАП</t>
  </si>
  <si>
    <t>Максимовский ФАП</t>
  </si>
  <si>
    <t>Демский ФАП</t>
  </si>
  <si>
    <t>Наурузовский  ФАП</t>
  </si>
  <si>
    <t>Петропавловский ФАП</t>
  </si>
  <si>
    <t>ФАП с. Степные Огни</t>
  </si>
  <si>
    <t>Ереминский ФАП</t>
  </si>
  <si>
    <t>Ждановский ФАП</t>
  </si>
  <si>
    <t>Тимашевский ФАП</t>
  </si>
  <si>
    <t>Белоусовский ФАП</t>
  </si>
  <si>
    <t>Верхне - Чебеньковский ФАП</t>
  </si>
  <si>
    <t>Архиповский ФАП</t>
  </si>
  <si>
    <t>Беловский ФАП</t>
  </si>
  <si>
    <t>Новогафаровский ФАП</t>
  </si>
  <si>
    <t>Покурлейский ФАП</t>
  </si>
  <si>
    <t>Второй Александровский ФАП</t>
  </si>
  <si>
    <t>Каировский ФАП</t>
  </si>
  <si>
    <t>Первый Федоровский ФАП</t>
  </si>
  <si>
    <t>ФАП п. Коскуль</t>
  </si>
  <si>
    <t>ФАП п. Актюбинский</t>
  </si>
  <si>
    <t>ФАП п. Первомайский</t>
  </si>
  <si>
    <t>ФАП п. Степной</t>
  </si>
  <si>
    <t>Староверово-Васильевский</t>
  </si>
  <si>
    <t>Михеевский</t>
  </si>
  <si>
    <t>Кызыляровский</t>
  </si>
  <si>
    <t>Новодомосейкинский</t>
  </si>
  <si>
    <t>Кабаевский</t>
  </si>
  <si>
    <t>Жмакинский</t>
  </si>
  <si>
    <t>Шабриновский</t>
  </si>
  <si>
    <t>Нижнечеляевский</t>
  </si>
  <si>
    <t>Камышлинский</t>
  </si>
  <si>
    <t>Ибряевский</t>
  </si>
  <si>
    <t>Новоборискинский</t>
  </si>
  <si>
    <t>Мордово -Добринский</t>
  </si>
  <si>
    <t>Трифоновский</t>
  </si>
  <si>
    <t>Ремчуговский</t>
  </si>
  <si>
    <t>Стародомосейкинский</t>
  </si>
  <si>
    <t>Сергушкинский</t>
  </si>
  <si>
    <t>Большедорожный</t>
  </si>
  <si>
    <t>Красноярский</t>
  </si>
  <si>
    <t>Кряжлинский</t>
  </si>
  <si>
    <t>Тургайский</t>
  </si>
  <si>
    <t>Секретарский</t>
  </si>
  <si>
    <t>Курсковасильевский</t>
  </si>
  <si>
    <t>Староборискинский</t>
  </si>
  <si>
    <t>Русскокандызский</t>
  </si>
  <si>
    <t>Аксенкинский</t>
  </si>
  <si>
    <t>Бакаевский</t>
  </si>
  <si>
    <t>Соковский</t>
  </si>
  <si>
    <t>ФАП с. Сухоречка</t>
  </si>
  <si>
    <t>ФАП с. Возрождение</t>
  </si>
  <si>
    <t>ФАП ст. Маячная</t>
  </si>
  <si>
    <t>ФАП с. Казанка</t>
  </si>
  <si>
    <t>ФАП ст. Цвиллинга</t>
  </si>
  <si>
    <t>ФАП с. Угольное</t>
  </si>
  <si>
    <t>ФАП пос. Рощино</t>
  </si>
  <si>
    <t>ФАП с. Михайловка Первая</t>
  </si>
  <si>
    <t>ФАП с. Новобелогорка</t>
  </si>
  <si>
    <t>ФАП с. Ивановка Вторая</t>
  </si>
  <si>
    <t>ФАП с. Уран</t>
  </si>
  <si>
    <t>ФАП с. Матвеевка</t>
  </si>
  <si>
    <t>ФАП с. Первокрасное</t>
  </si>
  <si>
    <t>ФАП с. Федоровка</t>
  </si>
  <si>
    <t>ФАП С. Пронькино</t>
  </si>
  <si>
    <t>ФАП с. Гамалеевка - 1</t>
  </si>
  <si>
    <t>Западный ФАП</t>
  </si>
  <si>
    <t>Мирошинский ФАП</t>
  </si>
  <si>
    <t>Зерновое ФАП</t>
  </si>
  <si>
    <t>Бурененский ФАП</t>
  </si>
  <si>
    <t>Каменноимангуловский ФАП</t>
  </si>
  <si>
    <t>Восходящий ФАП</t>
  </si>
  <si>
    <t>Солнечный ФАП</t>
  </si>
  <si>
    <t>Придолинновский ФАП</t>
  </si>
  <si>
    <t>Сайфутдиновский ФАП</t>
  </si>
  <si>
    <t>Мананниковский ФАП</t>
  </si>
  <si>
    <t>Рябинный ФАП</t>
  </si>
  <si>
    <t>Амерхановский ФАП</t>
  </si>
  <si>
    <t>Марковский ФАП</t>
  </si>
  <si>
    <t>Кундузлутамакский ФАП</t>
  </si>
  <si>
    <t>Саиновский ФАП</t>
  </si>
  <si>
    <t>Любимовский ФАП</t>
  </si>
  <si>
    <t>Жидиловский ФАП</t>
  </si>
  <si>
    <t>Задорожный ФАП</t>
  </si>
  <si>
    <t>Логачевский ФАП</t>
  </si>
  <si>
    <t>Приютинский ФАП</t>
  </si>
  <si>
    <t>Невежкинский ФАП</t>
  </si>
  <si>
    <t>Набережный ФАП</t>
  </si>
  <si>
    <t>Злобинский ФАП</t>
  </si>
  <si>
    <t>Ковыляевский ФАП</t>
  </si>
  <si>
    <t>Малоремизенский ФАП</t>
  </si>
  <si>
    <t>Медведский ФАП</t>
  </si>
  <si>
    <t>Молодежный ФАП</t>
  </si>
  <si>
    <t>Павлоантоновский ФАП</t>
  </si>
  <si>
    <t>Пристанционный ФАП</t>
  </si>
  <si>
    <t>Стретинский ФАП</t>
  </si>
  <si>
    <t>Аллабердинский ФАП</t>
  </si>
  <si>
    <t>Зобовский ФАП</t>
  </si>
  <si>
    <t>Урнякский ФАП</t>
  </si>
  <si>
    <t>Колычевский ФАП</t>
  </si>
  <si>
    <t>Юзеевский ФАП</t>
  </si>
  <si>
    <t>Зиреклинский ФАП</t>
  </si>
  <si>
    <t>Ялчкаевский ФАП</t>
  </si>
  <si>
    <t>Зерклинский ФАП</t>
  </si>
  <si>
    <t>Слоновский ФАП</t>
  </si>
  <si>
    <t>Титовский ФАП</t>
  </si>
  <si>
    <t>Константиновский ФАП</t>
  </si>
  <si>
    <t>Парадеевский ФАП</t>
  </si>
  <si>
    <t>Илькульганский ФАП</t>
  </si>
  <si>
    <t>Мустафинский ФАП</t>
  </si>
  <si>
    <t>Новоархангельский ФАП</t>
  </si>
  <si>
    <t>Кармальский ФАП</t>
  </si>
  <si>
    <t>Казанский ФАП</t>
  </si>
  <si>
    <t>Дубровский ФАП</t>
  </si>
  <si>
    <t>Сарманайский ФАП</t>
  </si>
  <si>
    <t>Новомусинский ФАП</t>
  </si>
  <si>
    <t>ФАП с. Котансу</t>
  </si>
  <si>
    <t>ФАП п. Кумак</t>
  </si>
  <si>
    <t>ФАП с. Акжарское</t>
  </si>
  <si>
    <t>ФАП п. Новосельский</t>
  </si>
  <si>
    <t>ФАП п.Комарово</t>
  </si>
  <si>
    <t>ФАП с. Еленовка</t>
  </si>
  <si>
    <t>Дубовый Куст</t>
  </si>
  <si>
    <t>Никифоровский</t>
  </si>
  <si>
    <t>Опытное</t>
  </si>
  <si>
    <t>Екатериновский</t>
  </si>
  <si>
    <t>Новодубовский ФАП</t>
  </si>
  <si>
    <t>Кировский</t>
  </si>
  <si>
    <t>Нижневязовский ФАП</t>
  </si>
  <si>
    <t>Каменная Сарма</t>
  </si>
  <si>
    <t>Новотепловский ФАП</t>
  </si>
  <si>
    <t>Новоелшанский ФАП</t>
  </si>
  <si>
    <t>Лисья Поляна</t>
  </si>
  <si>
    <t>Проскускиринский ФАП</t>
  </si>
  <si>
    <t>Новоалександровский ФАП</t>
  </si>
  <si>
    <t>Палимовский ФАП</t>
  </si>
  <si>
    <t>AP003</t>
  </si>
  <si>
    <t>Определение антигена SARS-cov-2 методом иммунохроматографического анализа</t>
  </si>
  <si>
    <t>Приложение 3
к соглашению о внесении изменений и дополнений в Тарифное соглашение в системе ОМС Оренбургской области на 2020 год от "30 " октября  2020г</t>
  </si>
  <si>
    <t>ГАУЗ "ОПБ № 4"</t>
  </si>
  <si>
    <t>Средневзвешенные интегрированные коэффициенты дифференциации подушевого норматива и дифференцированные подушевые нормативы (руб/чел/год) финансового обеспечения скорой медицинской помощи, определенные для групп медицинских организаций с 01.10.2020 года</t>
  </si>
  <si>
    <t>Коэффициенты дифференциации подушевого норматива и подушевые  нормативы финансового обеспечения скорой медицинской помощи (ПНсмп i ) на 2020 год с 01.10.2020г.</t>
  </si>
  <si>
    <t>5.73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</si>
</sst>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(* #,##0.00_);_(* \(#,##0.00\);_(* &quot;-&quot;??_);_(@_)"/>
    <numFmt numFmtId="165" formatCode="0.0000"/>
    <numFmt numFmtId="166" formatCode="00000"/>
    <numFmt numFmtId="167" formatCode="#,##0.0000"/>
    <numFmt numFmtId="168" formatCode="#,##0.0"/>
    <numFmt numFmtId="169" formatCode="0.000"/>
    <numFmt numFmtId="170" formatCode="0.0"/>
    <numFmt numFmtId="171" formatCode="0.00;[Red]0.00"/>
    <numFmt numFmtId="172" formatCode="0.0;[Red]0.0"/>
    <numFmt numFmtId="173" formatCode="d/m;@"/>
    <numFmt numFmtId="174" formatCode="0.000000"/>
    <numFmt numFmtId="175" formatCode="#,##0.000"/>
  </numFmts>
  <fonts count="9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8"/>
      <color indexed="8"/>
      <name val="Arial"/>
      <family val="2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color theme="1"/>
      <name val="Arial"/>
      <family val="2"/>
    </font>
    <font>
      <sz val="12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Arial"/>
      <family val="2"/>
      <charset val="1"/>
    </font>
    <font>
      <sz val="8"/>
      <name val="Arial"/>
      <family val="2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i/>
      <sz val="12"/>
      <name val="Arial"/>
      <family val="2"/>
      <charset val="204"/>
    </font>
    <font>
      <sz val="9"/>
      <color rgb="FFFF0000"/>
      <name val="Times New Roman"/>
      <family val="1"/>
      <charset val="204"/>
    </font>
    <font>
      <sz val="11"/>
      <color theme="1"/>
      <name val="Arial"/>
      <family val="2"/>
      <charset val="204"/>
    </font>
    <font>
      <sz val="8"/>
      <name val="Arial"/>
      <family val="2"/>
      <charset val="1"/>
    </font>
    <font>
      <sz val="10"/>
      <color theme="1"/>
      <name val="Times New Roman"/>
      <family val="1"/>
      <charset val="204"/>
    </font>
    <font>
      <b/>
      <i/>
      <sz val="11"/>
      <name val="Arial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4"/>
      <name val="Arial Cyr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7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color theme="1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1"/>
      <color rgb="FFFF0000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 Cyr"/>
      <charset val="204"/>
    </font>
    <font>
      <sz val="10"/>
      <name val="Times New Roman Cyr"/>
      <charset val="204"/>
    </font>
    <font>
      <sz val="10"/>
      <name val="Arial Cyr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Calibri"/>
      <family val="2"/>
      <charset val="204"/>
    </font>
    <font>
      <i/>
      <sz val="1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color theme="0"/>
      <name val="Arial"/>
      <family val="2"/>
      <charset val="204"/>
    </font>
    <font>
      <sz val="11"/>
      <color indexed="8"/>
      <name val="Arial"/>
      <family val="2"/>
      <charset val="204"/>
    </font>
    <font>
      <sz val="13"/>
      <color rgb="FF000000"/>
      <name val="Times New Roman"/>
      <family val="1"/>
      <charset val="204"/>
    </font>
    <font>
      <sz val="10"/>
      <color indexed="59"/>
      <name val="Arial"/>
      <family val="2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vertAlign val="subscript"/>
      <sz val="14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i/>
      <vertAlign val="subscript"/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theme="1"/>
      <name val="Calibri"/>
      <family val="2"/>
      <scheme val="minor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0">
    <xf numFmtId="0" fontId="0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164" fontId="3" fillId="0" borderId="0" applyFont="0" applyFill="0" applyBorder="0" applyAlignment="0" applyProtection="0"/>
    <xf numFmtId="0" fontId="24" fillId="0" borderId="0"/>
    <xf numFmtId="0" fontId="3" fillId="0" borderId="0"/>
    <xf numFmtId="0" fontId="19" fillId="0" borderId="0"/>
    <xf numFmtId="0" fontId="2" fillId="0" borderId="0"/>
    <xf numFmtId="0" fontId="34" fillId="0" borderId="0"/>
    <xf numFmtId="0" fontId="48" fillId="0" borderId="0"/>
    <xf numFmtId="9" fontId="51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68" fillId="0" borderId="0"/>
    <xf numFmtId="164" fontId="3" fillId="0" borderId="0" applyFont="0" applyFill="0" applyBorder="0" applyAlignment="0" applyProtection="0"/>
    <xf numFmtId="0" fontId="7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397">
    <xf numFmtId="0" fontId="0" fillId="0" borderId="0" xfId="0"/>
    <xf numFmtId="0" fontId="6" fillId="0" borderId="0" xfId="0" applyFont="1" applyAlignment="1">
      <alignment horizontal="left" vertical="center" wrapText="1"/>
    </xf>
    <xf numFmtId="0" fontId="0" fillId="0" borderId="0" xfId="0" applyFill="1"/>
    <xf numFmtId="0" fontId="7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4" fillId="0" borderId="0" xfId="0" applyFont="1" applyFill="1"/>
    <xf numFmtId="0" fontId="3" fillId="0" borderId="0" xfId="12" applyFill="1" applyAlignment="1">
      <alignment horizontal="center" vertical="center" wrapText="1"/>
    </xf>
    <xf numFmtId="0" fontId="0" fillId="0" borderId="0" xfId="0" applyBorder="1"/>
    <xf numFmtId="0" fontId="3" fillId="0" borderId="5" xfId="12" applyFill="1" applyBorder="1" applyAlignment="1">
      <alignment horizontal="center" vertical="center" wrapText="1"/>
    </xf>
    <xf numFmtId="0" fontId="0" fillId="0" borderId="0" xfId="0" applyAlignment="1"/>
    <xf numFmtId="0" fontId="0" fillId="2" borderId="0" xfId="0" applyFill="1"/>
    <xf numFmtId="0" fontId="18" fillId="0" borderId="0" xfId="0" applyFont="1"/>
    <xf numFmtId="0" fontId="18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justify"/>
    </xf>
    <xf numFmtId="0" fontId="3" fillId="0" borderId="0" xfId="0" applyFont="1" applyFill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vertical="center" wrapText="1"/>
    </xf>
    <xf numFmtId="166" fontId="31" fillId="0" borderId="1" xfId="0" applyNumberFormat="1" applyFont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top" wrapText="1"/>
    </xf>
    <xf numFmtId="4" fontId="4" fillId="2" borderId="1" xfId="0" applyNumberFormat="1" applyFont="1" applyFill="1" applyBorder="1"/>
    <xf numFmtId="4" fontId="4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8" fillId="0" borderId="0" xfId="4" applyBorder="1"/>
    <xf numFmtId="0" fontId="8" fillId="0" borderId="0" xfId="4"/>
    <xf numFmtId="0" fontId="8" fillId="0" borderId="0" xfId="4" applyAlignment="1">
      <alignment horizontal="center" vertical="center" wrapText="1"/>
    </xf>
    <xf numFmtId="0" fontId="12" fillId="0" borderId="0" xfId="4" applyFont="1" applyAlignment="1">
      <alignment horizontal="left"/>
    </xf>
    <xf numFmtId="0" fontId="11" fillId="0" borderId="0" xfId="4" applyFont="1"/>
    <xf numFmtId="0" fontId="17" fillId="0" borderId="0" xfId="4" applyFont="1"/>
    <xf numFmtId="0" fontId="8" fillId="0" borderId="0" xfId="4" applyAlignment="1">
      <alignment horizontal="left"/>
    </xf>
    <xf numFmtId="0" fontId="3" fillId="0" borderId="0" xfId="4" applyFont="1"/>
    <xf numFmtId="0" fontId="3" fillId="0" borderId="0" xfId="4" applyFont="1" applyFill="1" applyAlignment="1">
      <alignment horizontal="right" vertical="center" wrapText="1"/>
    </xf>
    <xf numFmtId="167" fontId="3" fillId="0" borderId="1" xfId="0" applyNumberFormat="1" applyFont="1" applyFill="1" applyBorder="1"/>
    <xf numFmtId="0" fontId="3" fillId="0" borderId="1" xfId="12" applyFont="1" applyFill="1" applyBorder="1" applyAlignment="1">
      <alignment horizontal="center" vertical="center" wrapText="1"/>
    </xf>
    <xf numFmtId="0" fontId="3" fillId="0" borderId="1" xfId="12" applyFill="1" applyBorder="1" applyAlignment="1">
      <alignment horizontal="center" vertical="center" wrapText="1"/>
    </xf>
    <xf numFmtId="0" fontId="3" fillId="0" borderId="5" xfId="12" applyFont="1" applyFill="1" applyBorder="1" applyAlignment="1">
      <alignment horizontal="center" vertical="center" wrapText="1"/>
    </xf>
    <xf numFmtId="0" fontId="3" fillId="0" borderId="7" xfId="12" applyFill="1" applyBorder="1" applyAlignment="1">
      <alignment horizontal="center" vertical="center" wrapText="1"/>
    </xf>
    <xf numFmtId="0" fontId="0" fillId="0" borderId="5" xfId="0" applyFill="1" applyBorder="1"/>
    <xf numFmtId="2" fontId="0" fillId="0" borderId="0" xfId="0" applyNumberFormat="1" applyFill="1" applyAlignment="1">
      <alignment horizontal="left" vertical="center" wrapText="1"/>
    </xf>
    <xf numFmtId="0" fontId="12" fillId="0" borderId="1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14" fillId="0" borderId="1" xfId="4" applyFont="1" applyFill="1" applyBorder="1" applyAlignment="1">
      <alignment horizontal="center" vertical="center" wrapText="1"/>
    </xf>
    <xf numFmtId="4" fontId="14" fillId="0" borderId="1" xfId="4" applyNumberFormat="1" applyFont="1" applyFill="1" applyBorder="1" applyAlignment="1">
      <alignment horizontal="right" vertical="center"/>
    </xf>
    <xf numFmtId="0" fontId="37" fillId="0" borderId="1" xfId="4" applyFont="1" applyFill="1" applyBorder="1" applyAlignment="1">
      <alignment horizontal="center" vertical="center" wrapText="1"/>
    </xf>
    <xf numFmtId="0" fontId="13" fillId="0" borderId="4" xfId="4" applyFont="1" applyFill="1" applyBorder="1" applyAlignment="1">
      <alignment horizontal="left" vertical="center" wrapText="1"/>
    </xf>
    <xf numFmtId="4" fontId="14" fillId="0" borderId="1" xfId="4" applyNumberFormat="1" applyFont="1" applyFill="1" applyBorder="1" applyAlignment="1">
      <alignment vertical="center"/>
    </xf>
    <xf numFmtId="0" fontId="13" fillId="0" borderId="1" xfId="4" applyFont="1" applyFill="1" applyBorder="1" applyAlignment="1">
      <alignment horizontal="left" vertical="center" wrapText="1"/>
    </xf>
    <xf numFmtId="0" fontId="14" fillId="0" borderId="1" xfId="4" applyFont="1" applyFill="1" applyBorder="1" applyAlignment="1">
      <alignment horizontal="center" vertical="top" wrapText="1"/>
    </xf>
    <xf numFmtId="0" fontId="14" fillId="0" borderId="1" xfId="4" applyFont="1" applyFill="1" applyBorder="1" applyAlignment="1">
      <alignment horizontal="center" wrapText="1"/>
    </xf>
    <xf numFmtId="0" fontId="32" fillId="0" borderId="1" xfId="4" applyFont="1" applyFill="1" applyBorder="1" applyAlignment="1">
      <alignment horizontal="center" vertical="center" wrapText="1"/>
    </xf>
    <xf numFmtId="0" fontId="38" fillId="0" borderId="0" xfId="4" applyFont="1" applyAlignment="1">
      <alignment horizontal="center" vertical="center" wrapText="1"/>
    </xf>
    <xf numFmtId="0" fontId="38" fillId="0" borderId="6" xfId="4" applyFont="1" applyBorder="1"/>
    <xf numFmtId="0" fontId="28" fillId="0" borderId="0" xfId="4" applyFont="1"/>
    <xf numFmtId="0" fontId="28" fillId="0" borderId="6" xfId="4" applyFont="1" applyBorder="1"/>
    <xf numFmtId="0" fontId="0" fillId="0" borderId="0" xfId="0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2" fontId="39" fillId="0" borderId="1" xfId="0" applyNumberFormat="1" applyFont="1" applyBorder="1" applyAlignment="1">
      <alignment horizontal="righ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0" xfId="4" applyFont="1" applyFill="1"/>
    <xf numFmtId="0" fontId="4" fillId="0" borderId="0" xfId="4" applyFont="1" applyFill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right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14" fillId="0" borderId="0" xfId="0" applyFont="1" applyFill="1"/>
    <xf numFmtId="0" fontId="4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vertical="center" wrapText="1"/>
    </xf>
    <xf numFmtId="0" fontId="29" fillId="0" borderId="1" xfId="0" applyFont="1" applyBorder="1" applyAlignment="1">
      <alignment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42" fillId="0" borderId="1" xfId="0" applyNumberFormat="1" applyFont="1" applyFill="1" applyBorder="1" applyAlignment="1">
      <alignment horizontal="center" vertical="center" wrapText="1"/>
    </xf>
    <xf numFmtId="4" fontId="42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11" fillId="2" borderId="1" xfId="0" applyNumberFormat="1" applyFont="1" applyFill="1" applyBorder="1" applyAlignment="1">
      <alignment horizontal="left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/>
    <xf numFmtId="0" fontId="18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3" fontId="11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right"/>
    </xf>
    <xf numFmtId="0" fontId="37" fillId="0" borderId="1" xfId="4" applyFont="1" applyBorder="1" applyAlignment="1">
      <alignment horizontal="center"/>
    </xf>
    <xf numFmtId="4" fontId="37" fillId="0" borderId="1" xfId="4" applyNumberFormat="1" applyFont="1" applyBorder="1"/>
    <xf numFmtId="0" fontId="0" fillId="0" borderId="1" xfId="0" applyFill="1" applyBorder="1"/>
    <xf numFmtId="0" fontId="30" fillId="0" borderId="1" xfId="0" applyFont="1" applyFill="1" applyBorder="1" applyAlignment="1">
      <alignment horizontal="center"/>
    </xf>
    <xf numFmtId="0" fontId="23" fillId="0" borderId="1" xfId="0" applyNumberFormat="1" applyFont="1" applyFill="1" applyBorder="1" applyAlignment="1">
      <alignment horizontal="center" vertical="center"/>
    </xf>
    <xf numFmtId="0" fontId="23" fillId="0" borderId="1" xfId="0" applyNumberFormat="1" applyFont="1" applyFill="1" applyBorder="1" applyAlignment="1">
      <alignment horizontal="left" vertical="top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left"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horizontal="left" wrapText="1"/>
    </xf>
    <xf numFmtId="0" fontId="18" fillId="0" borderId="0" xfId="0" applyFont="1" applyAlignment="1">
      <alignment horizontal="right" vertical="center" wrapText="1"/>
    </xf>
    <xf numFmtId="0" fontId="32" fillId="0" borderId="1" xfId="0" applyFont="1" applyFill="1" applyBorder="1" applyAlignment="1">
      <alignment horizontal="center" vertical="center" wrapText="1"/>
    </xf>
    <xf numFmtId="2" fontId="39" fillId="0" borderId="1" xfId="0" applyNumberFormat="1" applyFont="1" applyFill="1" applyBorder="1" applyAlignment="1">
      <alignment horizontal="right" vertical="center" wrapText="1"/>
    </xf>
    <xf numFmtId="0" fontId="38" fillId="3" borderId="1" xfId="4" applyFont="1" applyFill="1" applyBorder="1" applyAlignment="1">
      <alignment horizontal="center" vertical="center" wrapText="1"/>
    </xf>
    <xf numFmtId="0" fontId="27" fillId="0" borderId="0" xfId="4" applyFont="1" applyFill="1" applyAlignment="1">
      <alignment horizontal="right" vertical="center" wrapText="1"/>
    </xf>
    <xf numFmtId="0" fontId="13" fillId="0" borderId="1" xfId="4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wrapText="1"/>
    </xf>
    <xf numFmtId="164" fontId="9" fillId="0" borderId="1" xfId="13" applyFont="1" applyFill="1" applyBorder="1" applyAlignment="1">
      <alignment horizontal="right" vertical="center" wrapText="1"/>
    </xf>
    <xf numFmtId="2" fontId="9" fillId="0" borderId="1" xfId="0" applyNumberFormat="1" applyFont="1" applyFill="1" applyBorder="1" applyAlignment="1">
      <alignment horizontal="right"/>
    </xf>
    <xf numFmtId="2" fontId="4" fillId="0" borderId="1" xfId="4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/>
    </xf>
    <xf numFmtId="49" fontId="52" fillId="0" borderId="0" xfId="0" applyNumberFormat="1" applyFont="1" applyFill="1" applyAlignment="1">
      <alignment horizontal="left" vertical="top"/>
    </xf>
    <xf numFmtId="0" fontId="53" fillId="0" borderId="0" xfId="0" applyFont="1" applyFill="1" applyAlignment="1">
      <alignment horizontal="justify" vertical="top"/>
    </xf>
    <xf numFmtId="0" fontId="52" fillId="0" borderId="0" xfId="0" applyFont="1" applyFill="1" applyAlignment="1">
      <alignment horizontal="justify" vertical="top"/>
    </xf>
    <xf numFmtId="0" fontId="14" fillId="0" borderId="0" xfId="0" applyFont="1" applyFill="1" applyAlignment="1">
      <alignment horizontal="right" vertical="center" wrapText="1"/>
    </xf>
    <xf numFmtId="0" fontId="53" fillId="0" borderId="0" xfId="0" applyFont="1" applyFill="1" applyAlignment="1">
      <alignment horizontal="justify" vertical="top" wrapText="1"/>
    </xf>
    <xf numFmtId="0" fontId="52" fillId="0" borderId="0" xfId="0" applyFont="1" applyFill="1" applyAlignment="1">
      <alignment horizontal="justify" vertical="top" wrapText="1"/>
    </xf>
    <xf numFmtId="9" fontId="52" fillId="0" borderId="0" xfId="20" applyFont="1" applyFill="1" applyAlignment="1">
      <alignment horizontal="justify" vertical="top"/>
    </xf>
    <xf numFmtId="2" fontId="52" fillId="0" borderId="0" xfId="0" applyNumberFormat="1" applyFont="1" applyFill="1" applyAlignment="1">
      <alignment horizontal="justify" vertical="top"/>
    </xf>
    <xf numFmtId="49" fontId="10" fillId="0" borderId="0" xfId="0" applyNumberFormat="1" applyFont="1" applyFill="1" applyAlignment="1">
      <alignment horizontal="left" vertical="top"/>
    </xf>
    <xf numFmtId="0" fontId="21" fillId="0" borderId="0" xfId="0" applyFont="1" applyFill="1" applyAlignment="1">
      <alignment horizontal="justify" vertical="top"/>
    </xf>
    <xf numFmtId="0" fontId="10" fillId="0" borderId="0" xfId="0" applyFont="1" applyFill="1" applyAlignment="1">
      <alignment horizontal="justify" vertical="top"/>
    </xf>
    <xf numFmtId="0" fontId="54" fillId="0" borderId="0" xfId="0" applyFont="1" applyFill="1" applyBorder="1" applyAlignment="1">
      <alignment horizontal="left" vertical="top"/>
    </xf>
    <xf numFmtId="0" fontId="55" fillId="0" borderId="0" xfId="0" applyFont="1" applyFill="1" applyBorder="1" applyAlignment="1">
      <alignment horizontal="center" vertical="top"/>
    </xf>
    <xf numFmtId="49" fontId="14" fillId="0" borderId="1" xfId="0" applyNumberFormat="1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justify" vertical="top" wrapText="1"/>
    </xf>
    <xf numFmtId="0" fontId="13" fillId="0" borderId="1" xfId="0" applyFont="1" applyFill="1" applyBorder="1" applyAlignment="1">
      <alignment horizontal="justify" vertical="top" wrapText="1"/>
    </xf>
    <xf numFmtId="0" fontId="14" fillId="0" borderId="1" xfId="0" applyFont="1" applyFill="1" applyBorder="1" applyAlignment="1">
      <alignment horizontal="left" vertical="top" wrapText="1"/>
    </xf>
    <xf numFmtId="0" fontId="55" fillId="0" borderId="1" xfId="0" applyFont="1" applyFill="1" applyBorder="1" applyAlignment="1">
      <alignment horizontal="justify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justify" vertical="top" wrapText="1"/>
    </xf>
    <xf numFmtId="165" fontId="9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0" fontId="25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14" fillId="0" borderId="0" xfId="4" applyFont="1" applyFill="1"/>
    <xf numFmtId="0" fontId="14" fillId="0" borderId="0" xfId="4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  <xf numFmtId="0" fontId="59" fillId="0" borderId="0" xfId="0" applyFont="1" applyFill="1" applyAlignment="1">
      <alignment horizontal="center" vertical="center" wrapText="1"/>
    </xf>
    <xf numFmtId="0" fontId="14" fillId="0" borderId="1" xfId="4" applyFont="1" applyBorder="1" applyAlignment="1">
      <alignment horizontal="center" vertical="center"/>
    </xf>
    <xf numFmtId="0" fontId="14" fillId="0" borderId="0" xfId="4" applyFont="1" applyAlignment="1">
      <alignment horizontal="center"/>
    </xf>
    <xf numFmtId="0" fontId="3" fillId="0" borderId="2" xfId="12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8" fillId="4" borderId="1" xfId="0" applyNumberFormat="1" applyFont="1" applyFill="1" applyBorder="1" applyAlignment="1">
      <alignment horizontal="center" vertical="center" wrapText="1"/>
    </xf>
    <xf numFmtId="0" fontId="32" fillId="4" borderId="1" xfId="0" applyFont="1" applyFill="1" applyBorder="1" applyAlignment="1">
      <alignment horizontal="center" vertical="center" wrapText="1"/>
    </xf>
    <xf numFmtId="0" fontId="32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 wrapText="1"/>
    </xf>
    <xf numFmtId="2" fontId="0" fillId="4" borderId="0" xfId="0" applyNumberFormat="1" applyFill="1" applyAlignment="1">
      <alignment horizontal="left" vertical="center" wrapText="1"/>
    </xf>
    <xf numFmtId="0" fontId="28" fillId="0" borderId="1" xfId="0" applyFont="1" applyFill="1" applyBorder="1" applyAlignment="1">
      <alignment horizontal="center"/>
    </xf>
    <xf numFmtId="4" fontId="29" fillId="3" borderId="1" xfId="4" applyNumberFormat="1" applyFont="1" applyFill="1" applyBorder="1" applyAlignment="1">
      <alignment horizontal="center" vertical="center" wrapText="1"/>
    </xf>
    <xf numFmtId="4" fontId="29" fillId="0" borderId="1" xfId="4" applyNumberFormat="1" applyFont="1" applyFill="1" applyBorder="1" applyAlignment="1">
      <alignment horizontal="center" vertical="center" wrapText="1"/>
    </xf>
    <xf numFmtId="4" fontId="60" fillId="0" borderId="1" xfId="4" applyNumberFormat="1" applyFont="1" applyFill="1" applyBorder="1" applyAlignment="1">
      <alignment horizontal="right" vertical="center"/>
    </xf>
    <xf numFmtId="2" fontId="3" fillId="0" borderId="1" xfId="0" applyNumberFormat="1" applyFont="1" applyFill="1" applyBorder="1"/>
    <xf numFmtId="0" fontId="28" fillId="0" borderId="1" xfId="0" applyFont="1" applyFill="1" applyBorder="1"/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Alignment="1">
      <alignment horizontal="right" vertical="center" wrapText="1"/>
    </xf>
    <xf numFmtId="0" fontId="15" fillId="2" borderId="9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/>
    <xf numFmtId="0" fontId="41" fillId="0" borderId="2" xfId="0" applyFont="1" applyBorder="1" applyAlignment="1">
      <alignment horizontal="center" vertical="center" wrapText="1"/>
    </xf>
    <xf numFmtId="0" fontId="25" fillId="0" borderId="1" xfId="21" applyFont="1" applyFill="1" applyBorder="1" applyAlignment="1">
      <alignment vertical="center" wrapText="1"/>
    </xf>
    <xf numFmtId="0" fontId="25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wrapText="1"/>
    </xf>
    <xf numFmtId="0" fontId="27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57" fillId="0" borderId="0" xfId="0" applyFont="1" applyFill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57" fillId="0" borderId="0" xfId="0" applyFont="1"/>
    <xf numFmtId="0" fontId="66" fillId="0" borderId="0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 wrapText="1"/>
    </xf>
    <xf numFmtId="0" fontId="57" fillId="3" borderId="0" xfId="0" applyFont="1" applyFill="1"/>
    <xf numFmtId="0" fontId="57" fillId="3" borderId="0" xfId="0" applyFont="1" applyFill="1" applyAlignment="1">
      <alignment vertical="center" wrapText="1"/>
    </xf>
    <xf numFmtId="0" fontId="57" fillId="3" borderId="0" xfId="0" applyFont="1" applyFill="1" applyAlignment="1">
      <alignment horizontal="left" vertical="center" wrapText="1"/>
    </xf>
    <xf numFmtId="0" fontId="47" fillId="3" borderId="1" xfId="0" applyFont="1" applyFill="1" applyBorder="1" applyAlignment="1">
      <alignment horizontal="center" vertical="center" wrapText="1"/>
    </xf>
    <xf numFmtId="0" fontId="5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vertical="center" wrapText="1"/>
    </xf>
    <xf numFmtId="0" fontId="67" fillId="0" borderId="1" xfId="0" applyFont="1" applyFill="1" applyBorder="1" applyAlignment="1">
      <alignment horizontal="center" vertical="center" wrapText="1"/>
    </xf>
    <xf numFmtId="0" fontId="67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horizontal="center"/>
    </xf>
    <xf numFmtId="0" fontId="47" fillId="3" borderId="1" xfId="0" applyFont="1" applyFill="1" applyBorder="1" applyAlignment="1">
      <alignment vertical="center" wrapText="1"/>
    </xf>
    <xf numFmtId="2" fontId="9" fillId="3" borderId="1" xfId="0" applyNumberFormat="1" applyFont="1" applyFill="1" applyBorder="1" applyAlignment="1">
      <alignment vertical="center" wrapText="1"/>
    </xf>
    <xf numFmtId="0" fontId="47" fillId="3" borderId="7" xfId="0" applyFont="1" applyFill="1" applyBorder="1" applyAlignment="1">
      <alignment horizontal="left" vertical="center" wrapText="1"/>
    </xf>
    <xf numFmtId="2" fontId="9" fillId="3" borderId="5" xfId="0" applyNumberFormat="1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4" fillId="0" borderId="1" xfId="4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Fill="1" applyBorder="1" applyAlignment="1">
      <alignment vertical="center" wrapText="1"/>
    </xf>
    <xf numFmtId="3" fontId="26" fillId="0" borderId="1" xfId="8" applyNumberFormat="1" applyFont="1" applyFill="1" applyBorder="1" applyAlignment="1">
      <alignment horizontal="center"/>
    </xf>
    <xf numFmtId="0" fontId="18" fillId="0" borderId="1" xfId="22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3" fontId="18" fillId="0" borderId="1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vertical="center"/>
    </xf>
    <xf numFmtId="49" fontId="26" fillId="0" borderId="4" xfId="0" applyNumberFormat="1" applyFont="1" applyFill="1" applyBorder="1" applyAlignment="1">
      <alignment horizontal="center" vertical="center"/>
    </xf>
    <xf numFmtId="3" fontId="18" fillId="0" borderId="1" xfId="8" applyNumberFormat="1" applyFont="1" applyFill="1" applyBorder="1" applyAlignment="1">
      <alignment horizontal="center"/>
    </xf>
    <xf numFmtId="49" fontId="18" fillId="0" borderId="1" xfId="8" applyNumberFormat="1" applyFont="1" applyFill="1" applyBorder="1" applyAlignment="1">
      <alignment horizontal="center"/>
    </xf>
    <xf numFmtId="3" fontId="18" fillId="0" borderId="1" xfId="4" applyNumberFormat="1" applyFont="1" applyFill="1" applyBorder="1" applyAlignment="1">
      <alignment wrapText="1"/>
    </xf>
    <xf numFmtId="3" fontId="18" fillId="0" borderId="1" xfId="4" applyNumberFormat="1" applyFont="1" applyFill="1" applyBorder="1" applyAlignment="1">
      <alignment vertical="top" wrapText="1"/>
    </xf>
    <xf numFmtId="1" fontId="18" fillId="0" borderId="1" xfId="0" applyNumberFormat="1" applyFont="1" applyFill="1" applyBorder="1" applyAlignment="1">
      <alignment horizontal="center" vertical="center"/>
    </xf>
    <xf numFmtId="3" fontId="18" fillId="0" borderId="1" xfId="0" applyNumberFormat="1" applyFont="1" applyFill="1" applyBorder="1" applyAlignment="1">
      <alignment horizontal="left" wrapText="1"/>
    </xf>
    <xf numFmtId="49" fontId="26" fillId="0" borderId="1" xfId="8" applyNumberFormat="1" applyFont="1" applyFill="1" applyBorder="1" applyAlignment="1">
      <alignment horizontal="center"/>
    </xf>
    <xf numFmtId="3" fontId="18" fillId="0" borderId="1" xfId="16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horizontal="center"/>
    </xf>
    <xf numFmtId="0" fontId="16" fillId="0" borderId="0" xfId="4" applyFont="1" applyFill="1"/>
    <xf numFmtId="49" fontId="61" fillId="0" borderId="1" xfId="12" applyNumberFormat="1" applyFont="1" applyFill="1" applyBorder="1" applyAlignment="1">
      <alignment horizontal="center" vertical="center" textRotation="90" wrapText="1"/>
    </xf>
    <xf numFmtId="0" fontId="0" fillId="0" borderId="1" xfId="0" applyFill="1" applyBorder="1" applyAlignment="1"/>
    <xf numFmtId="0" fontId="28" fillId="0" borderId="1" xfId="12" applyFont="1" applyFill="1" applyBorder="1" applyAlignment="1">
      <alignment horizontal="center" vertical="center" wrapText="1"/>
    </xf>
    <xf numFmtId="0" fontId="62" fillId="0" borderId="1" xfId="12" applyFont="1" applyFill="1" applyBorder="1" applyAlignment="1">
      <alignment horizontal="center" vertical="center" wrapText="1"/>
    </xf>
    <xf numFmtId="0" fontId="28" fillId="0" borderId="2" xfId="12" applyFont="1" applyFill="1" applyBorder="1" applyAlignment="1">
      <alignment horizontal="center" vertical="center" wrapText="1"/>
    </xf>
    <xf numFmtId="0" fontId="28" fillId="0" borderId="0" xfId="0" applyFont="1" applyFill="1"/>
    <xf numFmtId="0" fontId="14" fillId="0" borderId="1" xfId="19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wrapText="1"/>
    </xf>
    <xf numFmtId="0" fontId="4" fillId="0" borderId="0" xfId="4" applyFont="1" applyFill="1" applyAlignment="1">
      <alignment wrapText="1"/>
    </xf>
    <xf numFmtId="0" fontId="0" fillId="0" borderId="0" xfId="0" applyFill="1" applyAlignment="1">
      <alignment wrapText="1"/>
    </xf>
    <xf numFmtId="0" fontId="56" fillId="0" borderId="0" xfId="0" applyFont="1" applyFill="1" applyAlignment="1">
      <alignment textRotation="90" wrapText="1"/>
    </xf>
    <xf numFmtId="0" fontId="0" fillId="0" borderId="1" xfId="0" applyFill="1" applyBorder="1" applyAlignment="1">
      <alignment horizontal="center" wrapText="1"/>
    </xf>
    <xf numFmtId="0" fontId="5" fillId="0" borderId="1" xfId="0" applyFont="1" applyFill="1" applyBorder="1" applyAlignment="1">
      <alignment vertical="center"/>
    </xf>
    <xf numFmtId="0" fontId="30" fillId="0" borderId="1" xfId="0" applyFont="1" applyFill="1" applyBorder="1" applyAlignment="1">
      <alignment horizontal="justify" wrapText="1"/>
    </xf>
    <xf numFmtId="0" fontId="36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0" fontId="23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49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5" fillId="0" borderId="1" xfId="12" applyNumberFormat="1" applyFont="1" applyFill="1" applyBorder="1" applyAlignment="1">
      <alignment horizontal="center" vertical="center" textRotation="90" wrapText="1"/>
    </xf>
    <xf numFmtId="0" fontId="14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10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textRotation="90" wrapText="1"/>
    </xf>
    <xf numFmtId="49" fontId="5" fillId="0" borderId="0" xfId="0" applyNumberFormat="1" applyFont="1" applyFill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/>
    </xf>
    <xf numFmtId="0" fontId="42" fillId="0" borderId="20" xfId="18" applyFont="1" applyFill="1" applyBorder="1" applyAlignment="1">
      <alignment horizontal="center" vertical="top"/>
    </xf>
    <xf numFmtId="0" fontId="42" fillId="0" borderId="19" xfId="18" applyFont="1" applyFill="1" applyBorder="1" applyAlignment="1">
      <alignment horizontal="center" vertical="center" wrapText="1"/>
    </xf>
    <xf numFmtId="0" fontId="42" fillId="0" borderId="21" xfId="18" applyFont="1" applyFill="1" applyBorder="1" applyAlignment="1">
      <alignment vertical="center"/>
    </xf>
    <xf numFmtId="0" fontId="42" fillId="0" borderId="21" xfId="18" applyFont="1" applyFill="1" applyBorder="1" applyAlignment="1">
      <alignment horizontal="center" vertical="center"/>
    </xf>
    <xf numFmtId="0" fontId="42" fillId="0" borderId="21" xfId="18" applyFont="1" applyFill="1" applyBorder="1" applyAlignment="1">
      <alignment horizontal="center" vertical="center" wrapText="1"/>
    </xf>
    <xf numFmtId="171" fontId="64" fillId="0" borderId="21" xfId="18" applyNumberFormat="1" applyFont="1" applyFill="1" applyBorder="1" applyAlignment="1">
      <alignment horizontal="center" vertical="center" wrapText="1"/>
    </xf>
    <xf numFmtId="49" fontId="26" fillId="0" borderId="21" xfId="18" applyNumberFormat="1" applyFont="1" applyFill="1" applyBorder="1" applyAlignment="1">
      <alignment horizontal="center" vertical="center" wrapText="1"/>
    </xf>
    <xf numFmtId="171" fontId="26" fillId="0" borderId="21" xfId="18" applyNumberFormat="1" applyFont="1" applyFill="1" applyBorder="1" applyAlignment="1">
      <alignment horizontal="center" vertical="center" wrapText="1"/>
    </xf>
    <xf numFmtId="171" fontId="26" fillId="0" borderId="22" xfId="18" applyNumberFormat="1" applyFont="1" applyFill="1" applyBorder="1" applyAlignment="1">
      <alignment horizontal="center" vertical="center" wrapText="1"/>
    </xf>
    <xf numFmtId="0" fontId="26" fillId="0" borderId="23" xfId="18" applyFont="1" applyFill="1" applyBorder="1" applyAlignment="1">
      <alignment horizontal="center" vertical="center" wrapText="1"/>
    </xf>
    <xf numFmtId="0" fontId="25" fillId="0" borderId="26" xfId="18" applyFont="1" applyFill="1" applyBorder="1" applyAlignment="1">
      <alignment horizontal="left" vertical="top" wrapText="1"/>
    </xf>
    <xf numFmtId="171" fontId="25" fillId="0" borderId="4" xfId="18" applyNumberFormat="1" applyFont="1" applyFill="1" applyBorder="1" applyAlignment="1">
      <alignment horizontal="left" vertical="top"/>
    </xf>
    <xf numFmtId="49" fontId="25" fillId="0" borderId="4" xfId="18" applyNumberFormat="1" applyFont="1" applyFill="1" applyBorder="1" applyAlignment="1">
      <alignment horizontal="left" vertical="top"/>
    </xf>
    <xf numFmtId="49" fontId="25" fillId="0" borderId="13" xfId="18" applyNumberFormat="1" applyFont="1" applyFill="1" applyBorder="1" applyAlignment="1">
      <alignment horizontal="left" vertical="top"/>
    </xf>
    <xf numFmtId="49" fontId="25" fillId="0" borderId="13" xfId="18" applyNumberFormat="1" applyFont="1" applyFill="1" applyBorder="1" applyAlignment="1">
      <alignment horizontal="center" vertical="top"/>
    </xf>
    <xf numFmtId="0" fontId="25" fillId="0" borderId="27" xfId="18" applyFont="1" applyFill="1" applyBorder="1" applyAlignment="1">
      <alignment horizontal="left" vertical="top"/>
    </xf>
    <xf numFmtId="0" fontId="42" fillId="0" borderId="3" xfId="18" applyFont="1" applyFill="1" applyBorder="1" applyAlignment="1">
      <alignment vertical="top"/>
    </xf>
    <xf numFmtId="0" fontId="25" fillId="0" borderId="1" xfId="18" applyFont="1" applyFill="1" applyBorder="1" applyAlignment="1">
      <alignment horizontal="left" vertical="top"/>
    </xf>
    <xf numFmtId="0" fontId="25" fillId="0" borderId="1" xfId="18" applyFont="1" applyFill="1" applyBorder="1" applyAlignment="1">
      <alignment horizontal="left" vertical="top" wrapText="1"/>
    </xf>
    <xf numFmtId="171" fontId="25" fillId="0" borderId="1" xfId="18" applyNumberFormat="1" applyFont="1" applyFill="1" applyBorder="1" applyAlignment="1">
      <alignment horizontal="left" vertical="top"/>
    </xf>
    <xf numFmtId="49" fontId="25" fillId="0" borderId="1" xfId="18" applyNumberFormat="1" applyFont="1" applyFill="1" applyBorder="1" applyAlignment="1">
      <alignment horizontal="left" vertical="top"/>
    </xf>
    <xf numFmtId="49" fontId="25" fillId="0" borderId="9" xfId="18" applyNumberFormat="1" applyFont="1" applyFill="1" applyBorder="1" applyAlignment="1">
      <alignment horizontal="center" vertical="top"/>
    </xf>
    <xf numFmtId="0" fontId="25" fillId="0" borderId="30" xfId="18" applyFont="1" applyFill="1" applyBorder="1" applyAlignment="1">
      <alignment horizontal="left" vertical="top"/>
    </xf>
    <xf numFmtId="49" fontId="25" fillId="0" borderId="9" xfId="18" applyNumberFormat="1" applyFont="1" applyFill="1" applyBorder="1" applyAlignment="1">
      <alignment horizontal="left" vertical="top"/>
    </xf>
    <xf numFmtId="0" fontId="25" fillId="0" borderId="28" xfId="18" applyFont="1" applyFill="1" applyBorder="1" applyAlignment="1">
      <alignment vertical="top"/>
    </xf>
    <xf numFmtId="0" fontId="42" fillId="0" borderId="1" xfId="18" applyFont="1" applyFill="1" applyBorder="1" applyAlignment="1">
      <alignment horizontal="center" vertical="center"/>
    </xf>
    <xf numFmtId="171" fontId="25" fillId="0" borderId="2" xfId="18" applyNumberFormat="1" applyFont="1" applyFill="1" applyBorder="1" applyAlignment="1">
      <alignment horizontal="left" vertical="top"/>
    </xf>
    <xf numFmtId="49" fontId="25" fillId="0" borderId="2" xfId="18" applyNumberFormat="1" applyFont="1" applyFill="1" applyBorder="1" applyAlignment="1">
      <alignment horizontal="left" vertical="top"/>
    </xf>
    <xf numFmtId="49" fontId="25" fillId="0" borderId="12" xfId="18" applyNumberFormat="1" applyFont="1" applyFill="1" applyBorder="1" applyAlignment="1">
      <alignment horizontal="left" vertical="top"/>
    </xf>
    <xf numFmtId="49" fontId="25" fillId="0" borderId="12" xfId="18" applyNumberFormat="1" applyFont="1" applyFill="1" applyBorder="1" applyAlignment="1">
      <alignment horizontal="center" vertical="top"/>
    </xf>
    <xf numFmtId="49" fontId="42" fillId="0" borderId="12" xfId="18" applyNumberFormat="1" applyFont="1" applyFill="1" applyBorder="1" applyAlignment="1">
      <alignment vertical="top"/>
    </xf>
    <xf numFmtId="171" fontId="42" fillId="0" borderId="2" xfId="18" applyNumberFormat="1" applyFont="1" applyFill="1" applyBorder="1" applyAlignment="1">
      <alignment horizontal="left" vertical="top"/>
    </xf>
    <xf numFmtId="171" fontId="42" fillId="0" borderId="12" xfId="18" applyNumberFormat="1" applyFont="1" applyFill="1" applyBorder="1" applyAlignment="1">
      <alignment horizontal="center" vertical="top"/>
    </xf>
    <xf numFmtId="1" fontId="42" fillId="0" borderId="31" xfId="18" applyNumberFormat="1" applyFont="1" applyFill="1" applyBorder="1" applyAlignment="1">
      <alignment horizontal="left" vertical="top"/>
    </xf>
    <xf numFmtId="49" fontId="25" fillId="0" borderId="26" xfId="18" applyNumberFormat="1" applyFont="1" applyFill="1" applyBorder="1" applyAlignment="1">
      <alignment horizontal="left" vertical="top" wrapText="1"/>
    </xf>
    <xf numFmtId="171" fontId="25" fillId="0" borderId="35" xfId="18" applyNumberFormat="1" applyFont="1" applyFill="1" applyBorder="1" applyAlignment="1">
      <alignment horizontal="left" vertical="top"/>
    </xf>
    <xf numFmtId="171" fontId="42" fillId="0" borderId="35" xfId="18" applyNumberFormat="1" applyFont="1" applyFill="1" applyBorder="1" applyAlignment="1">
      <alignment horizontal="left" vertical="top"/>
    </xf>
    <xf numFmtId="171" fontId="42" fillId="0" borderId="36" xfId="18" applyNumberFormat="1" applyFont="1" applyFill="1" applyBorder="1" applyAlignment="1">
      <alignment horizontal="center" vertical="top"/>
    </xf>
    <xf numFmtId="1" fontId="42" fillId="0" borderId="25" xfId="18" applyNumberFormat="1" applyFont="1" applyFill="1" applyBorder="1" applyAlignment="1">
      <alignment horizontal="left" vertical="top"/>
    </xf>
    <xf numFmtId="171" fontId="42" fillId="0" borderId="1" xfId="18" applyNumberFormat="1" applyFont="1" applyFill="1" applyBorder="1" applyAlignment="1">
      <alignment horizontal="left" vertical="top"/>
    </xf>
    <xf numFmtId="171" fontId="42" fillId="0" borderId="9" xfId="18" applyNumberFormat="1" applyFont="1" applyFill="1" applyBorder="1" applyAlignment="1">
      <alignment horizontal="center" vertical="top"/>
    </xf>
    <xf numFmtId="1" fontId="42" fillId="0" borderId="30" xfId="18" applyNumberFormat="1" applyFont="1" applyFill="1" applyBorder="1" applyAlignment="1">
      <alignment horizontal="left" vertical="top"/>
    </xf>
    <xf numFmtId="171" fontId="25" fillId="0" borderId="1" xfId="18" applyNumberFormat="1" applyFont="1" applyFill="1" applyBorder="1" applyAlignment="1">
      <alignment horizontal="center" vertical="top" wrapText="1"/>
    </xf>
    <xf numFmtId="0" fontId="25" fillId="0" borderId="9" xfId="18" applyFont="1" applyFill="1" applyBorder="1" applyAlignment="1">
      <alignment horizontal="center" vertical="top"/>
    </xf>
    <xf numFmtId="49" fontId="25" fillId="0" borderId="28" xfId="18" applyNumberFormat="1" applyFont="1" applyFill="1" applyBorder="1" applyAlignment="1">
      <alignment vertical="top" wrapText="1"/>
    </xf>
    <xf numFmtId="49" fontId="25" fillId="0" borderId="3" xfId="18" applyNumberFormat="1" applyFont="1" applyFill="1" applyBorder="1" applyAlignment="1">
      <alignment vertical="top" wrapText="1"/>
    </xf>
    <xf numFmtId="0" fontId="25" fillId="0" borderId="14" xfId="18" applyFont="1" applyFill="1" applyBorder="1" applyAlignment="1">
      <alignment horizontal="left" vertical="top"/>
    </xf>
    <xf numFmtId="0" fontId="25" fillId="0" borderId="14" xfId="18" applyFont="1" applyFill="1" applyBorder="1" applyAlignment="1">
      <alignment horizontal="center" vertical="top"/>
    </xf>
    <xf numFmtId="49" fontId="25" fillId="0" borderId="9" xfId="18" applyNumberFormat="1" applyFont="1" applyFill="1" applyBorder="1" applyAlignment="1">
      <alignment horizontal="left" vertical="top" wrapText="1"/>
    </xf>
    <xf numFmtId="49" fontId="25" fillId="0" borderId="9" xfId="18" applyNumberFormat="1" applyFont="1" applyFill="1" applyBorder="1" applyAlignment="1">
      <alignment horizontal="center" vertical="top" wrapText="1"/>
    </xf>
    <xf numFmtId="49" fontId="25" fillId="0" borderId="1" xfId="18" applyNumberFormat="1" applyFont="1" applyFill="1" applyBorder="1" applyAlignment="1">
      <alignment horizontal="left" vertical="top" wrapText="1"/>
    </xf>
    <xf numFmtId="171" fontId="25" fillId="0" borderId="1" xfId="18" applyNumberFormat="1" applyFont="1" applyFill="1" applyBorder="1" applyAlignment="1">
      <alignment horizontal="left" vertical="top" wrapText="1"/>
    </xf>
    <xf numFmtId="0" fontId="25" fillId="0" borderId="9" xfId="18" applyFont="1" applyFill="1" applyBorder="1" applyAlignment="1">
      <alignment horizontal="left" vertical="top"/>
    </xf>
    <xf numFmtId="0" fontId="25" fillId="0" borderId="1" xfId="18" applyFont="1" applyFill="1" applyBorder="1" applyAlignment="1">
      <alignment vertical="top" wrapText="1"/>
    </xf>
    <xf numFmtId="0" fontId="25" fillId="0" borderId="4" xfId="18" applyFont="1" applyFill="1" applyBorder="1" applyAlignment="1">
      <alignment vertical="top" wrapText="1"/>
    </xf>
    <xf numFmtId="171" fontId="25" fillId="0" borderId="4" xfId="18" applyNumberFormat="1" applyFont="1" applyFill="1" applyBorder="1" applyAlignment="1">
      <alignment horizontal="left" vertical="top" wrapText="1"/>
    </xf>
    <xf numFmtId="49" fontId="25" fillId="0" borderId="32" xfId="18" applyNumberFormat="1" applyFont="1" applyFill="1" applyBorder="1" applyAlignment="1">
      <alignment vertical="top" wrapText="1"/>
    </xf>
    <xf numFmtId="49" fontId="25" fillId="0" borderId="37" xfId="18" applyNumberFormat="1" applyFont="1" applyFill="1" applyBorder="1" applyAlignment="1">
      <alignment vertical="top" wrapText="1"/>
    </xf>
    <xf numFmtId="49" fontId="25" fillId="0" borderId="38" xfId="18" applyNumberFormat="1" applyFont="1" applyFill="1" applyBorder="1" applyAlignment="1">
      <alignment horizontal="left" vertical="top" wrapText="1"/>
    </xf>
    <xf numFmtId="49" fontId="42" fillId="0" borderId="16" xfId="18" applyNumberFormat="1" applyFont="1" applyFill="1" applyBorder="1" applyAlignment="1">
      <alignment horizontal="right" vertical="top" wrapText="1"/>
    </xf>
    <xf numFmtId="171" fontId="18" fillId="0" borderId="18" xfId="18" applyNumberFormat="1" applyFont="1" applyFill="1" applyBorder="1" applyAlignment="1">
      <alignment horizontal="center" vertical="top" wrapText="1"/>
    </xf>
    <xf numFmtId="49" fontId="42" fillId="0" borderId="16" xfId="18" applyNumberFormat="1" applyFont="1" applyFill="1" applyBorder="1" applyAlignment="1">
      <alignment horizontal="left" vertical="top"/>
    </xf>
    <xf numFmtId="2" fontId="42" fillId="0" borderId="16" xfId="18" applyNumberFormat="1" applyFont="1" applyFill="1" applyBorder="1" applyAlignment="1">
      <alignment horizontal="left" vertical="top"/>
    </xf>
    <xf numFmtId="2" fontId="42" fillId="0" borderId="39" xfId="18" applyNumberFormat="1" applyFont="1" applyFill="1" applyBorder="1" applyAlignment="1">
      <alignment horizontal="center" vertical="top"/>
    </xf>
    <xf numFmtId="1" fontId="42" fillId="0" borderId="33" xfId="18" applyNumberFormat="1" applyFont="1" applyFill="1" applyBorder="1" applyAlignment="1">
      <alignment horizontal="left" vertical="top"/>
    </xf>
    <xf numFmtId="2" fontId="42" fillId="0" borderId="35" xfId="18" applyNumberFormat="1" applyFont="1" applyFill="1" applyBorder="1" applyAlignment="1">
      <alignment horizontal="left" vertical="top"/>
    </xf>
    <xf numFmtId="2" fontId="42" fillId="0" borderId="36" xfId="18" applyNumberFormat="1" applyFont="1" applyFill="1" applyBorder="1" applyAlignment="1">
      <alignment horizontal="center" vertical="top"/>
    </xf>
    <xf numFmtId="2" fontId="42" fillId="0" borderId="1" xfId="18" applyNumberFormat="1" applyFont="1" applyFill="1" applyBorder="1" applyAlignment="1">
      <alignment horizontal="left" vertical="top"/>
    </xf>
    <xf numFmtId="2" fontId="42" fillId="0" borderId="9" xfId="18" applyNumberFormat="1" applyFont="1" applyFill="1" applyBorder="1" applyAlignment="1">
      <alignment horizontal="center" vertical="top"/>
    </xf>
    <xf numFmtId="49" fontId="25" fillId="0" borderId="40" xfId="18" applyNumberFormat="1" applyFont="1" applyFill="1" applyBorder="1" applyAlignment="1">
      <alignment horizontal="left" vertical="top"/>
    </xf>
    <xf numFmtId="0" fontId="25" fillId="0" borderId="1" xfId="18" applyFont="1" applyFill="1" applyBorder="1" applyAlignment="1">
      <alignment vertical="top"/>
    </xf>
    <xf numFmtId="0" fontId="25" fillId="0" borderId="2" xfId="18" applyFont="1" applyFill="1" applyBorder="1" applyAlignment="1">
      <alignment vertical="top"/>
    </xf>
    <xf numFmtId="2" fontId="42" fillId="0" borderId="4" xfId="18" applyNumberFormat="1" applyFont="1" applyFill="1" applyBorder="1" applyAlignment="1">
      <alignment horizontal="left" vertical="top"/>
    </xf>
    <xf numFmtId="2" fontId="42" fillId="0" borderId="14" xfId="18" applyNumberFormat="1" applyFont="1" applyFill="1" applyBorder="1" applyAlignment="1">
      <alignment horizontal="center" vertical="top"/>
    </xf>
    <xf numFmtId="1" fontId="42" fillId="0" borderId="27" xfId="18" applyNumberFormat="1" applyFont="1" applyFill="1" applyBorder="1" applyAlignment="1">
      <alignment horizontal="left" vertical="top"/>
    </xf>
    <xf numFmtId="0" fontId="25" fillId="0" borderId="0" xfId="18" applyFont="1" applyFill="1" applyBorder="1" applyAlignment="1">
      <alignment vertical="top" wrapText="1"/>
    </xf>
    <xf numFmtId="0" fontId="25" fillId="0" borderId="0" xfId="18" applyFont="1" applyFill="1" applyBorder="1" applyAlignment="1">
      <alignment horizontal="center" vertical="top" wrapText="1"/>
    </xf>
    <xf numFmtId="0" fontId="25" fillId="0" borderId="0" xfId="18" applyFont="1" applyFill="1" applyAlignment="1">
      <alignment vertical="top" wrapText="1"/>
    </xf>
    <xf numFmtId="0" fontId="25" fillId="0" borderId="0" xfId="18" applyFont="1" applyFill="1" applyAlignment="1">
      <alignment vertical="top"/>
    </xf>
    <xf numFmtId="0" fontId="25" fillId="0" borderId="43" xfId="18" applyFont="1" applyFill="1" applyBorder="1" applyAlignment="1">
      <alignment horizontal="left" vertical="top"/>
    </xf>
    <xf numFmtId="0" fontId="25" fillId="0" borderId="3" xfId="18" applyFont="1" applyFill="1" applyBorder="1" applyAlignment="1">
      <alignment vertical="top"/>
    </xf>
    <xf numFmtId="172" fontId="25" fillId="0" borderId="1" xfId="18" applyNumberFormat="1" applyFont="1" applyFill="1" applyBorder="1" applyAlignment="1">
      <alignment horizontal="left" vertical="top"/>
    </xf>
    <xf numFmtId="0" fontId="25" fillId="0" borderId="43" xfId="18" applyFont="1" applyFill="1" applyBorder="1" applyAlignment="1">
      <alignment vertical="top"/>
    </xf>
    <xf numFmtId="0" fontId="25" fillId="0" borderId="38" xfId="18" applyFont="1" applyFill="1" applyBorder="1" applyAlignment="1">
      <alignment horizontal="left" vertical="top"/>
    </xf>
    <xf numFmtId="0" fontId="25" fillId="0" borderId="16" xfId="18" applyFont="1" applyFill="1" applyBorder="1" applyAlignment="1">
      <alignment vertical="top"/>
    </xf>
    <xf numFmtId="49" fontId="42" fillId="0" borderId="16" xfId="18" applyNumberFormat="1" applyFont="1" applyFill="1" applyBorder="1" applyAlignment="1">
      <alignment horizontal="center" vertical="top" wrapText="1"/>
    </xf>
    <xf numFmtId="0" fontId="42" fillId="0" borderId="16" xfId="18" applyFont="1" applyFill="1" applyBorder="1" applyAlignment="1">
      <alignment horizontal="left" vertical="top"/>
    </xf>
    <xf numFmtId="0" fontId="42" fillId="0" borderId="16" xfId="18" applyFont="1" applyFill="1" applyBorder="1" applyAlignment="1">
      <alignment horizontal="center" vertical="top"/>
    </xf>
    <xf numFmtId="171" fontId="25" fillId="0" borderId="3" xfId="18" applyNumberFormat="1" applyFont="1" applyFill="1" applyBorder="1" applyAlignment="1">
      <alignment horizontal="left" vertical="top"/>
    </xf>
    <xf numFmtId="0" fontId="42" fillId="0" borderId="3" xfId="18" applyFont="1" applyFill="1" applyBorder="1" applyAlignment="1">
      <alignment horizontal="left" vertical="top"/>
    </xf>
    <xf numFmtId="0" fontId="42" fillId="0" borderId="13" xfId="18" applyFont="1" applyFill="1" applyBorder="1" applyAlignment="1">
      <alignment horizontal="center" vertical="top"/>
    </xf>
    <xf numFmtId="0" fontId="25" fillId="0" borderId="40" xfId="18" applyFont="1" applyFill="1" applyBorder="1" applyAlignment="1">
      <alignment horizontal="left" vertical="top"/>
    </xf>
    <xf numFmtId="0" fontId="42" fillId="0" borderId="1" xfId="18" applyFont="1" applyFill="1" applyBorder="1" applyAlignment="1">
      <alignment horizontal="left" vertical="top"/>
    </xf>
    <xf numFmtId="0" fontId="42" fillId="0" borderId="9" xfId="18" applyFont="1" applyFill="1" applyBorder="1" applyAlignment="1">
      <alignment horizontal="center" vertical="top"/>
    </xf>
    <xf numFmtId="0" fontId="42" fillId="0" borderId="4" xfId="18" applyFont="1" applyFill="1" applyBorder="1" applyAlignment="1">
      <alignment horizontal="center" vertical="center" wrapText="1"/>
    </xf>
    <xf numFmtId="49" fontId="25" fillId="0" borderId="14" xfId="18" applyNumberFormat="1" applyFont="1" applyFill="1" applyBorder="1" applyAlignment="1">
      <alignment horizontal="left" vertical="top"/>
    </xf>
    <xf numFmtId="49" fontId="25" fillId="0" borderId="14" xfId="18" applyNumberFormat="1" applyFont="1" applyFill="1" applyBorder="1" applyAlignment="1">
      <alignment horizontal="center" vertical="top"/>
    </xf>
    <xf numFmtId="0" fontId="25" fillId="0" borderId="2" xfId="18" applyFont="1" applyFill="1" applyBorder="1" applyAlignment="1">
      <alignment horizontal="left" vertical="top" wrapText="1"/>
    </xf>
    <xf numFmtId="0" fontId="25" fillId="0" borderId="42" xfId="18" applyFont="1" applyFill="1" applyBorder="1" applyAlignment="1">
      <alignment horizontal="left" vertical="top"/>
    </xf>
    <xf numFmtId="0" fontId="25" fillId="0" borderId="4" xfId="18" applyFont="1" applyFill="1" applyBorder="1" applyAlignment="1">
      <alignment horizontal="left" vertical="top" wrapText="1"/>
    </xf>
    <xf numFmtId="0" fontId="25" fillId="0" borderId="3" xfId="18" applyFont="1" applyFill="1" applyBorder="1" applyAlignment="1">
      <alignment horizontal="left" vertical="top" wrapText="1"/>
    </xf>
    <xf numFmtId="171" fontId="25" fillId="0" borderId="7" xfId="18" applyNumberFormat="1" applyFont="1" applyFill="1" applyBorder="1" applyAlignment="1">
      <alignment horizontal="left" vertical="top"/>
    </xf>
    <xf numFmtId="0" fontId="42" fillId="0" borderId="2" xfId="18" applyFont="1" applyFill="1" applyBorder="1" applyAlignment="1">
      <alignment horizontal="right" vertical="top" wrapText="1"/>
    </xf>
    <xf numFmtId="49" fontId="42" fillId="0" borderId="2" xfId="18" applyNumberFormat="1" applyFont="1" applyFill="1" applyBorder="1" applyAlignment="1">
      <alignment horizontal="left" vertical="top"/>
    </xf>
    <xf numFmtId="49" fontId="42" fillId="0" borderId="7" xfId="18" applyNumberFormat="1" applyFont="1" applyFill="1" applyBorder="1" applyAlignment="1">
      <alignment horizontal="left" vertical="top"/>
    </xf>
    <xf numFmtId="49" fontId="42" fillId="0" borderId="11" xfId="18" applyNumberFormat="1" applyFont="1" applyFill="1" applyBorder="1" applyAlignment="1">
      <alignment horizontal="center" vertical="top"/>
    </xf>
    <xf numFmtId="0" fontId="42" fillId="0" borderId="31" xfId="18" applyFont="1" applyFill="1" applyBorder="1" applyAlignment="1">
      <alignment horizontal="left" vertical="top"/>
    </xf>
    <xf numFmtId="0" fontId="25" fillId="0" borderId="26" xfId="18" applyFont="1" applyFill="1" applyBorder="1" applyAlignment="1">
      <alignment horizontal="left" vertical="top"/>
    </xf>
    <xf numFmtId="0" fontId="25" fillId="0" borderId="34" xfId="18" applyFont="1" applyFill="1" applyBorder="1" applyAlignment="1">
      <alignment horizontal="left" vertical="top" wrapText="1"/>
    </xf>
    <xf numFmtId="49" fontId="42" fillId="0" borderId="45" xfId="18" applyNumberFormat="1" applyFont="1" applyFill="1" applyBorder="1" applyAlignment="1">
      <alignment horizontal="left" vertical="top"/>
    </xf>
    <xf numFmtId="49" fontId="42" fillId="0" borderId="46" xfId="18" applyNumberFormat="1" applyFont="1" applyFill="1" applyBorder="1" applyAlignment="1">
      <alignment horizontal="center" vertical="top"/>
    </xf>
    <xf numFmtId="0" fontId="42" fillId="0" borderId="25" xfId="18" applyFont="1" applyFill="1" applyBorder="1" applyAlignment="1">
      <alignment horizontal="left" vertical="top"/>
    </xf>
    <xf numFmtId="49" fontId="42" fillId="0" borderId="1" xfId="18" applyNumberFormat="1" applyFont="1" applyFill="1" applyBorder="1" applyAlignment="1">
      <alignment horizontal="left" vertical="top"/>
    </xf>
    <xf numFmtId="49" fontId="42" fillId="0" borderId="9" xfId="18" applyNumberFormat="1" applyFont="1" applyFill="1" applyBorder="1" applyAlignment="1">
      <alignment horizontal="center" vertical="top"/>
    </xf>
    <xf numFmtId="0" fontId="42" fillId="0" borderId="30" xfId="18" applyFont="1" applyFill="1" applyBorder="1" applyAlignment="1">
      <alignment horizontal="left" vertical="top"/>
    </xf>
    <xf numFmtId="0" fontId="25" fillId="0" borderId="4" xfId="18" applyFont="1" applyFill="1" applyBorder="1" applyAlignment="1">
      <alignment horizontal="center" vertical="top"/>
    </xf>
    <xf numFmtId="171" fontId="25" fillId="0" borderId="5" xfId="18" applyNumberFormat="1" applyFont="1" applyFill="1" applyBorder="1" applyAlignment="1">
      <alignment horizontal="left" vertical="top"/>
    </xf>
    <xf numFmtId="0" fontId="25" fillId="0" borderId="28" xfId="18" applyFont="1" applyFill="1" applyBorder="1" applyAlignment="1">
      <alignment horizontal="left" vertical="top"/>
    </xf>
    <xf numFmtId="49" fontId="25" fillId="0" borderId="0" xfId="18" applyNumberFormat="1" applyFont="1" applyFill="1" applyBorder="1" applyAlignment="1">
      <alignment horizontal="left" vertical="top"/>
    </xf>
    <xf numFmtId="171" fontId="25" fillId="0" borderId="30" xfId="18" applyNumberFormat="1" applyFont="1" applyFill="1" applyBorder="1" applyAlignment="1">
      <alignment horizontal="left" vertical="top"/>
    </xf>
    <xf numFmtId="0" fontId="42" fillId="0" borderId="27" xfId="18" applyFont="1" applyFill="1" applyBorder="1" applyAlignment="1">
      <alignment horizontal="left" vertical="top"/>
    </xf>
    <xf numFmtId="0" fontId="25" fillId="0" borderId="32" xfId="18" applyFont="1" applyFill="1" applyBorder="1" applyAlignment="1">
      <alignment horizontal="left" vertical="top"/>
    </xf>
    <xf numFmtId="0" fontId="25" fillId="0" borderId="37" xfId="18" applyFont="1" applyFill="1" applyBorder="1" applyAlignment="1">
      <alignment horizontal="left" vertical="top"/>
    </xf>
    <xf numFmtId="0" fontId="42" fillId="0" borderId="48" xfId="18" applyFont="1" applyFill="1" applyBorder="1" applyAlignment="1">
      <alignment horizontal="left" vertical="top"/>
    </xf>
    <xf numFmtId="0" fontId="42" fillId="0" borderId="29" xfId="18" applyFont="1" applyFill="1" applyBorder="1" applyAlignment="1">
      <alignment horizontal="left" vertical="top"/>
    </xf>
    <xf numFmtId="0" fontId="25" fillId="0" borderId="41" xfId="18" applyFont="1" applyFill="1" applyBorder="1" applyAlignment="1">
      <alignment horizontal="left" vertical="top"/>
    </xf>
    <xf numFmtId="49" fontId="25" fillId="0" borderId="42" xfId="18" applyNumberFormat="1" applyFont="1" applyFill="1" applyBorder="1" applyAlignment="1">
      <alignment horizontal="left" vertical="top" wrapText="1"/>
    </xf>
    <xf numFmtId="171" fontId="25" fillId="0" borderId="27" xfId="18" applyNumberFormat="1" applyFont="1" applyFill="1" applyBorder="1" applyAlignment="1">
      <alignment horizontal="left" vertical="top"/>
    </xf>
    <xf numFmtId="49" fontId="25" fillId="0" borderId="49" xfId="18" applyNumberFormat="1" applyFont="1" applyFill="1" applyBorder="1" applyAlignment="1">
      <alignment horizontal="left" vertical="top" wrapText="1"/>
    </xf>
    <xf numFmtId="0" fontId="42" fillId="0" borderId="1" xfId="18" applyFont="1" applyFill="1" applyBorder="1" applyAlignment="1">
      <alignment horizontal="center" vertical="center" wrapText="1"/>
    </xf>
    <xf numFmtId="0" fontId="25" fillId="0" borderId="49" xfId="18" applyFont="1" applyFill="1" applyBorder="1" applyAlignment="1">
      <alignment horizontal="left" vertical="top"/>
    </xf>
    <xf numFmtId="49" fontId="25" fillId="0" borderId="1" xfId="18" applyNumberFormat="1" applyFont="1" applyFill="1" applyBorder="1" applyAlignment="1">
      <alignment horizontal="center" vertical="top"/>
    </xf>
    <xf numFmtId="171" fontId="25" fillId="0" borderId="31" xfId="18" applyNumberFormat="1" applyFont="1" applyFill="1" applyBorder="1" applyAlignment="1">
      <alignment horizontal="left" vertical="top"/>
    </xf>
    <xf numFmtId="171" fontId="25" fillId="0" borderId="39" xfId="18" applyNumberFormat="1" applyFont="1" applyFill="1" applyBorder="1" applyAlignment="1">
      <alignment horizontal="left" vertical="top"/>
    </xf>
    <xf numFmtId="49" fontId="42" fillId="0" borderId="37" xfId="18" applyNumberFormat="1" applyFont="1" applyFill="1" applyBorder="1" applyAlignment="1">
      <alignment horizontal="left" vertical="top"/>
    </xf>
    <xf numFmtId="49" fontId="42" fillId="0" borderId="39" xfId="18" applyNumberFormat="1" applyFont="1" applyFill="1" applyBorder="1" applyAlignment="1">
      <alignment horizontal="center" vertical="top"/>
    </xf>
    <xf numFmtId="0" fontId="25" fillId="0" borderId="34" xfId="18" applyFont="1" applyFill="1" applyBorder="1" applyAlignment="1">
      <alignment horizontal="left" vertical="top"/>
    </xf>
    <xf numFmtId="49" fontId="42" fillId="0" borderId="35" xfId="18" applyNumberFormat="1" applyFont="1" applyFill="1" applyBorder="1" applyAlignment="1">
      <alignment horizontal="left" vertical="top"/>
    </xf>
    <xf numFmtId="49" fontId="42" fillId="0" borderId="36" xfId="18" applyNumberFormat="1" applyFont="1" applyFill="1" applyBorder="1" applyAlignment="1">
      <alignment horizontal="center" vertical="top"/>
    </xf>
    <xf numFmtId="0" fontId="25" fillId="0" borderId="5" xfId="18" applyFont="1" applyFill="1" applyBorder="1" applyAlignment="1">
      <alignment horizontal="left" vertical="top" wrapText="1"/>
    </xf>
    <xf numFmtId="0" fontId="25" fillId="0" borderId="30" xfId="18" applyFont="1" applyFill="1" applyBorder="1" applyAlignment="1">
      <alignment horizontal="left" vertical="top" wrapText="1"/>
    </xf>
    <xf numFmtId="0" fontId="25" fillId="0" borderId="16" xfId="18" applyFont="1" applyFill="1" applyBorder="1" applyAlignment="1">
      <alignment horizontal="left" vertical="top"/>
    </xf>
    <xf numFmtId="171" fontId="25" fillId="0" borderId="16" xfId="18" applyNumberFormat="1" applyFont="1" applyFill="1" applyBorder="1" applyAlignment="1">
      <alignment horizontal="left" vertical="top"/>
    </xf>
    <xf numFmtId="2" fontId="42" fillId="0" borderId="47" xfId="18" applyNumberFormat="1" applyFont="1" applyFill="1" applyBorder="1" applyAlignment="1">
      <alignment horizontal="center" vertical="top"/>
    </xf>
    <xf numFmtId="1" fontId="42" fillId="0" borderId="48" xfId="18" applyNumberFormat="1" applyFont="1" applyFill="1" applyBorder="1" applyAlignment="1">
      <alignment horizontal="left" vertical="top"/>
    </xf>
    <xf numFmtId="0" fontId="25" fillId="0" borderId="35" xfId="18" applyFont="1" applyFill="1" applyBorder="1" applyAlignment="1">
      <alignment horizontal="left" vertical="top" wrapText="1"/>
    </xf>
    <xf numFmtId="2" fontId="25" fillId="0" borderId="4" xfId="18" applyNumberFormat="1" applyFont="1" applyFill="1" applyBorder="1" applyAlignment="1">
      <alignment horizontal="left" vertical="top" wrapText="1"/>
    </xf>
    <xf numFmtId="2" fontId="25" fillId="0" borderId="1" xfId="18" applyNumberFormat="1" applyFont="1" applyFill="1" applyBorder="1" applyAlignment="1">
      <alignment horizontal="left" vertical="top" wrapText="1"/>
    </xf>
    <xf numFmtId="0" fontId="25" fillId="0" borderId="51" xfId="18" applyFont="1" applyFill="1" applyBorder="1" applyAlignment="1">
      <alignment vertical="top"/>
    </xf>
    <xf numFmtId="171" fontId="25" fillId="0" borderId="34" xfId="18" applyNumberFormat="1" applyFont="1" applyFill="1" applyBorder="1" applyAlignment="1">
      <alignment horizontal="left" vertical="top"/>
    </xf>
    <xf numFmtId="49" fontId="25" fillId="0" borderId="34" xfId="18" applyNumberFormat="1" applyFont="1" applyFill="1" applyBorder="1" applyAlignment="1">
      <alignment horizontal="left" vertical="top"/>
    </xf>
    <xf numFmtId="49" fontId="25" fillId="0" borderId="36" xfId="18" applyNumberFormat="1" applyFont="1" applyFill="1" applyBorder="1" applyAlignment="1">
      <alignment horizontal="left" vertical="top"/>
    </xf>
    <xf numFmtId="49" fontId="25" fillId="0" borderId="36" xfId="18" applyNumberFormat="1" applyFont="1" applyFill="1" applyBorder="1" applyAlignment="1">
      <alignment horizontal="center" vertical="top"/>
    </xf>
    <xf numFmtId="0" fontId="25" fillId="0" borderId="52" xfId="18" applyFont="1" applyFill="1" applyBorder="1" applyAlignment="1">
      <alignment horizontal="left" vertical="top"/>
    </xf>
    <xf numFmtId="0" fontId="25" fillId="0" borderId="7" xfId="18" applyFont="1" applyFill="1" applyBorder="1" applyAlignment="1">
      <alignment horizontal="left" vertical="top" wrapText="1"/>
    </xf>
    <xf numFmtId="0" fontId="25" fillId="0" borderId="3" xfId="18" applyFont="1" applyFill="1" applyBorder="1" applyAlignment="1">
      <alignment vertical="top" wrapText="1"/>
    </xf>
    <xf numFmtId="0" fontId="25" fillId="0" borderId="31" xfId="18" applyFont="1" applyFill="1" applyBorder="1" applyAlignment="1">
      <alignment horizontal="left" vertical="top"/>
    </xf>
    <xf numFmtId="0" fontId="25" fillId="0" borderId="38" xfId="18" applyFont="1" applyFill="1" applyBorder="1" applyAlignment="1">
      <alignment horizontal="left" vertical="top" wrapText="1"/>
    </xf>
    <xf numFmtId="0" fontId="25" fillId="0" borderId="37" xfId="18" applyFont="1" applyFill="1" applyBorder="1" applyAlignment="1">
      <alignment vertical="top" wrapText="1"/>
    </xf>
    <xf numFmtId="171" fontId="42" fillId="0" borderId="16" xfId="18" applyNumberFormat="1" applyFont="1" applyFill="1" applyBorder="1" applyAlignment="1">
      <alignment horizontal="left" vertical="top"/>
    </xf>
    <xf numFmtId="171" fontId="42" fillId="0" borderId="47" xfId="18" applyNumberFormat="1" applyFont="1" applyFill="1" applyBorder="1" applyAlignment="1">
      <alignment horizontal="center" vertical="top"/>
    </xf>
    <xf numFmtId="0" fontId="25" fillId="0" borderId="19" xfId="18" applyFont="1" applyFill="1" applyBorder="1" applyAlignment="1">
      <alignment horizontal="center" vertical="center" wrapText="1"/>
    </xf>
    <xf numFmtId="0" fontId="25" fillId="0" borderId="21" xfId="18" applyFont="1" applyFill="1" applyBorder="1" applyAlignment="1">
      <alignment horizontal="center" vertical="center" wrapText="1"/>
    </xf>
    <xf numFmtId="49" fontId="25" fillId="0" borderId="21" xfId="18" applyNumberFormat="1" applyFont="1" applyFill="1" applyBorder="1" applyAlignment="1">
      <alignment horizontal="center" vertical="center" wrapText="1"/>
    </xf>
    <xf numFmtId="0" fontId="25" fillId="0" borderId="21" xfId="18" applyFont="1" applyFill="1" applyBorder="1" applyAlignment="1">
      <alignment horizontal="center" vertical="center"/>
    </xf>
    <xf numFmtId="171" fontId="64" fillId="0" borderId="35" xfId="18" applyNumberFormat="1" applyFont="1" applyFill="1" applyBorder="1" applyAlignment="1">
      <alignment horizontal="center" vertical="center" wrapText="1"/>
    </xf>
    <xf numFmtId="49" fontId="26" fillId="0" borderId="35" xfId="18" applyNumberFormat="1" applyFont="1" applyFill="1" applyBorder="1" applyAlignment="1">
      <alignment horizontal="center" vertical="center" wrapText="1"/>
    </xf>
    <xf numFmtId="171" fontId="26" fillId="0" borderId="35" xfId="18" applyNumberFormat="1" applyFont="1" applyFill="1" applyBorder="1" applyAlignment="1">
      <alignment horizontal="center" vertical="center" wrapText="1"/>
    </xf>
    <xf numFmtId="171" fontId="26" fillId="0" borderId="36" xfId="18" applyNumberFormat="1" applyFont="1" applyFill="1" applyBorder="1" applyAlignment="1">
      <alignment horizontal="center" vertical="center" wrapText="1"/>
    </xf>
    <xf numFmtId="0" fontId="26" fillId="0" borderId="25" xfId="18" applyFont="1" applyFill="1" applyBorder="1" applyAlignment="1">
      <alignment horizontal="center" vertical="center" wrapText="1"/>
    </xf>
    <xf numFmtId="0" fontId="25" fillId="0" borderId="34" xfId="18" applyFont="1" applyFill="1" applyBorder="1" applyAlignment="1">
      <alignment vertical="top"/>
    </xf>
    <xf numFmtId="49" fontId="25" fillId="0" borderId="53" xfId="18" applyNumberFormat="1" applyFont="1" applyFill="1" applyBorder="1" applyAlignment="1">
      <alignment horizontal="left" vertical="top"/>
    </xf>
    <xf numFmtId="49" fontId="25" fillId="0" borderId="53" xfId="18" applyNumberFormat="1" applyFont="1" applyFill="1" applyBorder="1" applyAlignment="1">
      <alignment horizontal="center" vertical="top"/>
    </xf>
    <xf numFmtId="0" fontId="42" fillId="0" borderId="16" xfId="18" applyFont="1" applyFill="1" applyBorder="1" applyAlignment="1">
      <alignment horizontal="right" vertical="top" wrapText="1"/>
    </xf>
    <xf numFmtId="49" fontId="25" fillId="0" borderId="38" xfId="18" applyNumberFormat="1" applyFont="1" applyFill="1" applyBorder="1" applyAlignment="1">
      <alignment horizontal="left" vertical="top"/>
    </xf>
    <xf numFmtId="49" fontId="42" fillId="0" borderId="38" xfId="18" applyNumberFormat="1" applyFont="1" applyFill="1" applyBorder="1" applyAlignment="1">
      <alignment horizontal="left" vertical="top"/>
    </xf>
    <xf numFmtId="49" fontId="42" fillId="0" borderId="15" xfId="18" applyNumberFormat="1" applyFont="1" applyFill="1" applyBorder="1" applyAlignment="1">
      <alignment horizontal="center" vertical="top"/>
    </xf>
    <xf numFmtId="0" fontId="25" fillId="0" borderId="35" xfId="18" applyFont="1" applyFill="1" applyBorder="1" applyAlignment="1">
      <alignment horizontal="left" vertical="top"/>
    </xf>
    <xf numFmtId="0" fontId="25" fillId="0" borderId="4" xfId="18" applyFont="1" applyFill="1" applyBorder="1" applyAlignment="1">
      <alignment horizontal="left" vertical="top"/>
    </xf>
    <xf numFmtId="0" fontId="25" fillId="0" borderId="2" xfId="18" applyFont="1" applyFill="1" applyBorder="1" applyAlignment="1">
      <alignment horizontal="left" vertical="top"/>
    </xf>
    <xf numFmtId="0" fontId="25" fillId="0" borderId="3" xfId="18" applyFont="1" applyFill="1" applyBorder="1" applyAlignment="1">
      <alignment horizontal="left" vertical="top"/>
    </xf>
    <xf numFmtId="0" fontId="25" fillId="0" borderId="1" xfId="18" applyFont="1" applyFill="1" applyBorder="1" applyAlignment="1">
      <alignment horizontal="center" vertical="top"/>
    </xf>
    <xf numFmtId="0" fontId="25" fillId="0" borderId="30" xfId="18" applyFont="1" applyFill="1" applyBorder="1" applyAlignment="1">
      <alignment vertical="top"/>
    </xf>
    <xf numFmtId="0" fontId="25" fillId="0" borderId="5" xfId="18" applyFont="1" applyFill="1" applyBorder="1" applyAlignment="1">
      <alignment horizontal="left" vertical="top"/>
    </xf>
    <xf numFmtId="49" fontId="25" fillId="0" borderId="2" xfId="18" applyNumberFormat="1" applyFont="1" applyFill="1" applyBorder="1" applyAlignment="1">
      <alignment horizontal="left" vertical="top" wrapText="1"/>
    </xf>
    <xf numFmtId="49" fontId="25" fillId="0" borderId="4" xfId="18" applyNumberFormat="1" applyFont="1" applyFill="1" applyBorder="1" applyAlignment="1">
      <alignment horizontal="left" vertical="top" wrapText="1"/>
    </xf>
    <xf numFmtId="0" fontId="25" fillId="0" borderId="35" xfId="18" applyFont="1" applyFill="1" applyBorder="1" applyAlignment="1">
      <alignment vertical="top"/>
    </xf>
    <xf numFmtId="0" fontId="25" fillId="0" borderId="27" xfId="18" applyFont="1" applyFill="1" applyBorder="1" applyAlignment="1">
      <alignment vertical="top"/>
    </xf>
    <xf numFmtId="0" fontId="42" fillId="0" borderId="33" xfId="18" applyFont="1" applyFill="1" applyBorder="1" applyAlignment="1">
      <alignment horizontal="left" vertical="top"/>
    </xf>
    <xf numFmtId="49" fontId="25" fillId="0" borderId="35" xfId="18" applyNumberFormat="1" applyFont="1" applyFill="1" applyBorder="1" applyAlignment="1">
      <alignment horizontal="left" vertical="top"/>
    </xf>
    <xf numFmtId="0" fontId="25" fillId="0" borderId="4" xfId="18" applyFont="1" applyFill="1" applyBorder="1" applyAlignment="1">
      <alignment vertical="top"/>
    </xf>
    <xf numFmtId="0" fontId="42" fillId="0" borderId="4" xfId="18" applyFont="1" applyFill="1" applyBorder="1" applyAlignment="1">
      <alignment horizontal="left" vertical="top"/>
    </xf>
    <xf numFmtId="0" fontId="42" fillId="0" borderId="14" xfId="18" applyFont="1" applyFill="1" applyBorder="1" applyAlignment="1">
      <alignment horizontal="center" vertical="top"/>
    </xf>
    <xf numFmtId="0" fontId="42" fillId="0" borderId="28" xfId="18" applyFont="1" applyFill="1" applyBorder="1" applyAlignment="1">
      <alignment horizontal="center" vertical="top" wrapText="1"/>
    </xf>
    <xf numFmtId="49" fontId="25" fillId="0" borderId="3" xfId="18" applyNumberFormat="1" applyFont="1" applyFill="1" applyBorder="1" applyAlignment="1">
      <alignment horizontal="left" vertical="top"/>
    </xf>
    <xf numFmtId="0" fontId="42" fillId="0" borderId="1" xfId="18" applyFont="1" applyFill="1" applyBorder="1" applyAlignment="1">
      <alignment horizontal="center" vertical="top"/>
    </xf>
    <xf numFmtId="170" fontId="25" fillId="0" borderId="1" xfId="18" applyNumberFormat="1" applyFont="1" applyFill="1" applyBorder="1" applyAlignment="1">
      <alignment horizontal="left" vertical="top"/>
    </xf>
    <xf numFmtId="170" fontId="25" fillId="0" borderId="9" xfId="18" applyNumberFormat="1" applyFont="1" applyFill="1" applyBorder="1" applyAlignment="1">
      <alignment horizontal="center" vertical="top"/>
    </xf>
    <xf numFmtId="49" fontId="25" fillId="0" borderId="37" xfId="18" applyNumberFormat="1" applyFont="1" applyFill="1" applyBorder="1" applyAlignment="1">
      <alignment horizontal="left" vertical="top"/>
    </xf>
    <xf numFmtId="0" fontId="42" fillId="0" borderId="31" xfId="18" applyFont="1" applyFill="1" applyBorder="1" applyAlignment="1">
      <alignment horizontal="center" vertical="top"/>
    </xf>
    <xf numFmtId="170" fontId="42" fillId="0" borderId="35" xfId="18" applyNumberFormat="1" applyFont="1" applyFill="1" applyBorder="1" applyAlignment="1">
      <alignment horizontal="left" vertical="top" wrapText="1"/>
    </xf>
    <xf numFmtId="170" fontId="42" fillId="0" borderId="36" xfId="18" applyNumberFormat="1" applyFont="1" applyFill="1" applyBorder="1" applyAlignment="1">
      <alignment horizontal="center" vertical="top" wrapText="1"/>
    </xf>
    <xf numFmtId="170" fontId="42" fillId="0" borderId="1" xfId="18" applyNumberFormat="1" applyFont="1" applyFill="1" applyBorder="1" applyAlignment="1">
      <alignment horizontal="left" vertical="top" wrapText="1"/>
    </xf>
    <xf numFmtId="170" fontId="42" fillId="0" borderId="9" xfId="18" applyNumberFormat="1" applyFont="1" applyFill="1" applyBorder="1" applyAlignment="1">
      <alignment horizontal="center" vertical="top" wrapText="1"/>
    </xf>
    <xf numFmtId="0" fontId="42" fillId="0" borderId="3" xfId="18" applyFont="1" applyFill="1" applyBorder="1" applyAlignment="1">
      <alignment horizontal="left" vertical="top" wrapText="1"/>
    </xf>
    <xf numFmtId="0" fontId="25" fillId="0" borderId="13" xfId="18" applyFont="1" applyFill="1" applyBorder="1" applyAlignment="1">
      <alignment vertical="top"/>
    </xf>
    <xf numFmtId="0" fontId="42" fillId="0" borderId="4" xfId="18" applyFont="1" applyFill="1" applyBorder="1" applyAlignment="1">
      <alignment horizontal="center" vertical="center"/>
    </xf>
    <xf numFmtId="1" fontId="25" fillId="0" borderId="27" xfId="18" applyNumberFormat="1" applyFont="1" applyFill="1" applyBorder="1" applyAlignment="1">
      <alignment horizontal="left" vertical="top"/>
    </xf>
    <xf numFmtId="1" fontId="25" fillId="0" borderId="30" xfId="18" applyNumberFormat="1" applyFont="1" applyFill="1" applyBorder="1" applyAlignment="1">
      <alignment horizontal="left" vertical="top"/>
    </xf>
    <xf numFmtId="49" fontId="25" fillId="0" borderId="3" xfId="18" applyNumberFormat="1" applyFont="1" applyFill="1" applyBorder="1" applyAlignment="1">
      <alignment horizontal="left" vertical="top" wrapText="1"/>
    </xf>
    <xf numFmtId="1" fontId="25" fillId="0" borderId="31" xfId="18" applyNumberFormat="1" applyFont="1" applyFill="1" applyBorder="1" applyAlignment="1">
      <alignment horizontal="left" vertical="top"/>
    </xf>
    <xf numFmtId="49" fontId="25" fillId="0" borderId="2" xfId="18" applyNumberFormat="1" applyFont="1" applyFill="1" applyBorder="1" applyAlignment="1">
      <alignment vertical="top"/>
    </xf>
    <xf numFmtId="49" fontId="25" fillId="0" borderId="37" xfId="18" applyNumberFormat="1" applyFont="1" applyFill="1" applyBorder="1" applyAlignment="1">
      <alignment horizontal="left" vertical="top" wrapText="1"/>
    </xf>
    <xf numFmtId="0" fontId="25" fillId="0" borderId="37" xfId="18" applyFont="1" applyFill="1" applyBorder="1" applyAlignment="1">
      <alignment horizontal="left" vertical="top" wrapText="1"/>
    </xf>
    <xf numFmtId="170" fontId="42" fillId="0" borderId="36" xfId="18" applyNumberFormat="1" applyFont="1" applyFill="1" applyBorder="1" applyAlignment="1">
      <alignment horizontal="left" vertical="top"/>
    </xf>
    <xf numFmtId="170" fontId="42" fillId="0" borderId="36" xfId="18" applyNumberFormat="1" applyFont="1" applyFill="1" applyBorder="1" applyAlignment="1">
      <alignment horizontal="center" vertical="top"/>
    </xf>
    <xf numFmtId="170" fontId="42" fillId="0" borderId="1" xfId="18" applyNumberFormat="1" applyFont="1" applyFill="1" applyBorder="1" applyAlignment="1">
      <alignment horizontal="left" vertical="top"/>
    </xf>
    <xf numFmtId="170" fontId="42" fillId="0" borderId="9" xfId="18" applyNumberFormat="1" applyFont="1" applyFill="1" applyBorder="1" applyAlignment="1">
      <alignment horizontal="center" vertical="top"/>
    </xf>
    <xf numFmtId="0" fontId="42" fillId="0" borderId="4" xfId="18" applyFont="1" applyFill="1" applyBorder="1" applyAlignment="1">
      <alignment horizontal="center" vertical="top" wrapText="1"/>
    </xf>
    <xf numFmtId="171" fontId="25" fillId="0" borderId="14" xfId="18" applyNumberFormat="1" applyFont="1" applyFill="1" applyBorder="1" applyAlignment="1">
      <alignment horizontal="left" vertical="top" wrapText="1"/>
    </xf>
    <xf numFmtId="49" fontId="25" fillId="0" borderId="14" xfId="18" applyNumberFormat="1" applyFont="1" applyFill="1" applyBorder="1" applyAlignment="1">
      <alignment horizontal="center" vertical="top" wrapText="1"/>
    </xf>
    <xf numFmtId="0" fontId="42" fillId="0" borderId="1" xfId="18" applyFont="1" applyFill="1" applyBorder="1" applyAlignment="1">
      <alignment horizontal="center" vertical="top" wrapText="1"/>
    </xf>
    <xf numFmtId="171" fontId="25" fillId="0" borderId="9" xfId="18" applyNumberFormat="1" applyFont="1" applyFill="1" applyBorder="1" applyAlignment="1">
      <alignment horizontal="left" vertical="top"/>
    </xf>
    <xf numFmtId="0" fontId="25" fillId="0" borderId="3" xfId="18" applyFont="1" applyFill="1" applyBorder="1" applyAlignment="1">
      <alignment horizontal="right" vertical="top" wrapText="1"/>
    </xf>
    <xf numFmtId="49" fontId="42" fillId="0" borderId="3" xfId="18" applyNumberFormat="1" applyFont="1" applyFill="1" applyBorder="1" applyAlignment="1">
      <alignment horizontal="center" vertical="top"/>
    </xf>
    <xf numFmtId="0" fontId="42" fillId="0" borderId="3" xfId="18" applyFont="1" applyFill="1" applyBorder="1" applyAlignment="1">
      <alignment horizontal="center" vertical="top" wrapText="1"/>
    </xf>
    <xf numFmtId="49" fontId="42" fillId="0" borderId="37" xfId="18" applyNumberFormat="1" applyFont="1" applyFill="1" applyBorder="1" applyAlignment="1">
      <alignment horizontal="center" vertical="top"/>
    </xf>
    <xf numFmtId="0" fontId="42" fillId="0" borderId="37" xfId="18" applyFont="1" applyFill="1" applyBorder="1" applyAlignment="1">
      <alignment horizontal="center" vertical="top" wrapText="1"/>
    </xf>
    <xf numFmtId="49" fontId="25" fillId="0" borderId="35" xfId="18" applyNumberFormat="1" applyFont="1" applyFill="1" applyBorder="1" applyAlignment="1">
      <alignment vertical="top"/>
    </xf>
    <xf numFmtId="0" fontId="25" fillId="0" borderId="34" xfId="18" applyFont="1" applyFill="1" applyBorder="1" applyAlignment="1">
      <alignment vertical="top" wrapText="1"/>
    </xf>
    <xf numFmtId="49" fontId="25" fillId="0" borderId="1" xfId="18" applyNumberFormat="1" applyFont="1" applyFill="1" applyBorder="1" applyAlignment="1">
      <alignment vertical="top"/>
    </xf>
    <xf numFmtId="49" fontId="42" fillId="0" borderId="13" xfId="18" applyNumberFormat="1" applyFont="1" applyFill="1" applyBorder="1" applyAlignment="1">
      <alignment horizontal="center" vertical="top"/>
    </xf>
    <xf numFmtId="0" fontId="25" fillId="0" borderId="0" xfId="18" applyFont="1" applyFill="1" applyBorder="1" applyAlignment="1">
      <alignment vertical="top"/>
    </xf>
    <xf numFmtId="170" fontId="25" fillId="0" borderId="27" xfId="18" applyNumberFormat="1" applyFont="1" applyFill="1" applyBorder="1" applyAlignment="1">
      <alignment horizontal="left" vertical="top"/>
    </xf>
    <xf numFmtId="49" fontId="25" fillId="0" borderId="3" xfId="18" applyNumberFormat="1" applyFont="1" applyFill="1" applyBorder="1" applyAlignment="1">
      <alignment vertical="top"/>
    </xf>
    <xf numFmtId="170" fontId="25" fillId="0" borderId="30" xfId="18" applyNumberFormat="1" applyFont="1" applyFill="1" applyBorder="1" applyAlignment="1">
      <alignment horizontal="left" vertical="top"/>
    </xf>
    <xf numFmtId="49" fontId="42" fillId="0" borderId="4" xfId="18" applyNumberFormat="1" applyFont="1" applyFill="1" applyBorder="1" applyAlignment="1">
      <alignment horizontal="left" vertical="top"/>
    </xf>
    <xf numFmtId="49" fontId="42" fillId="0" borderId="14" xfId="18" applyNumberFormat="1" applyFont="1" applyFill="1" applyBorder="1" applyAlignment="1">
      <alignment horizontal="center" vertical="top"/>
    </xf>
    <xf numFmtId="170" fontId="42" fillId="0" borderId="30" xfId="18" applyNumberFormat="1" applyFont="1" applyFill="1" applyBorder="1" applyAlignment="1">
      <alignment horizontal="left" vertical="top"/>
    </xf>
    <xf numFmtId="49" fontId="25" fillId="0" borderId="37" xfId="18" applyNumberFormat="1" applyFont="1" applyFill="1" applyBorder="1" applyAlignment="1">
      <alignment vertical="top"/>
    </xf>
    <xf numFmtId="171" fontId="25" fillId="0" borderId="47" xfId="18" applyNumberFormat="1" applyFont="1" applyFill="1" applyBorder="1" applyAlignment="1">
      <alignment horizontal="left" vertical="top"/>
    </xf>
    <xf numFmtId="2" fontId="42" fillId="0" borderId="47" xfId="18" applyNumberFormat="1" applyFont="1" applyFill="1" applyBorder="1" applyAlignment="1">
      <alignment horizontal="left" vertical="top" wrapText="1"/>
    </xf>
    <xf numFmtId="2" fontId="42" fillId="0" borderId="47" xfId="18" applyNumberFormat="1" applyFont="1" applyFill="1" applyBorder="1" applyAlignment="1">
      <alignment horizontal="center" vertical="top" wrapText="1"/>
    </xf>
    <xf numFmtId="49" fontId="25" fillId="0" borderId="34" xfId="18" applyNumberFormat="1" applyFont="1" applyFill="1" applyBorder="1" applyAlignment="1">
      <alignment vertical="top"/>
    </xf>
    <xf numFmtId="0" fontId="42" fillId="0" borderId="34" xfId="18" applyFont="1" applyFill="1" applyBorder="1" applyAlignment="1">
      <alignment horizontal="left" vertical="top"/>
    </xf>
    <xf numFmtId="0" fontId="42" fillId="0" borderId="53" xfId="18" applyFont="1" applyFill="1" applyBorder="1" applyAlignment="1">
      <alignment horizontal="center" vertical="top"/>
    </xf>
    <xf numFmtId="0" fontId="42" fillId="0" borderId="52" xfId="18" applyFont="1" applyFill="1" applyBorder="1" applyAlignment="1">
      <alignment horizontal="left" vertical="top"/>
    </xf>
    <xf numFmtId="49" fontId="25" fillId="0" borderId="4" xfId="18" applyNumberFormat="1" applyFont="1" applyFill="1" applyBorder="1" applyAlignment="1">
      <alignment vertical="top"/>
    </xf>
    <xf numFmtId="0" fontId="25" fillId="0" borderId="2" xfId="18" applyFont="1" applyFill="1" applyBorder="1" applyAlignment="1">
      <alignment vertical="top" wrapText="1"/>
    </xf>
    <xf numFmtId="170" fontId="42" fillId="0" borderId="34" xfId="18" applyNumberFormat="1" applyFont="1" applyFill="1" applyBorder="1" applyAlignment="1">
      <alignment horizontal="left" vertical="top"/>
    </xf>
    <xf numFmtId="170" fontId="42" fillId="0" borderId="53" xfId="18" applyNumberFormat="1" applyFont="1" applyFill="1" applyBorder="1" applyAlignment="1">
      <alignment horizontal="center" vertical="top"/>
    </xf>
    <xf numFmtId="49" fontId="25" fillId="0" borderId="1" xfId="18" applyNumberFormat="1" applyFont="1" applyFill="1" applyBorder="1" applyAlignment="1">
      <alignment vertical="top" wrapText="1"/>
    </xf>
    <xf numFmtId="0" fontId="42" fillId="0" borderId="54" xfId="18" applyFont="1" applyFill="1" applyBorder="1" applyAlignment="1">
      <alignment horizontal="center" vertical="center"/>
    </xf>
    <xf numFmtId="171" fontId="25" fillId="0" borderId="14" xfId="18" applyNumberFormat="1" applyFont="1" applyFill="1" applyBorder="1" applyAlignment="1">
      <alignment horizontal="left" vertical="top"/>
    </xf>
    <xf numFmtId="0" fontId="42" fillId="0" borderId="7" xfId="18" applyFont="1" applyFill="1" applyBorder="1" applyAlignment="1">
      <alignment horizontal="center" vertical="center"/>
    </xf>
    <xf numFmtId="0" fontId="42" fillId="0" borderId="2" xfId="18" applyFont="1" applyFill="1" applyBorder="1" applyAlignment="1">
      <alignment horizontal="left" vertical="top"/>
    </xf>
    <xf numFmtId="0" fontId="42" fillId="0" borderId="16" xfId="18" applyFont="1" applyFill="1" applyBorder="1" applyAlignment="1">
      <alignment horizontal="right" vertical="top"/>
    </xf>
    <xf numFmtId="171" fontId="42" fillId="0" borderId="47" xfId="18" applyNumberFormat="1" applyFont="1" applyFill="1" applyBorder="1" applyAlignment="1">
      <alignment horizontal="left" vertical="top"/>
    </xf>
    <xf numFmtId="49" fontId="42" fillId="0" borderId="47" xfId="18" applyNumberFormat="1" applyFont="1" applyFill="1" applyBorder="1" applyAlignment="1">
      <alignment horizontal="center" vertical="top"/>
    </xf>
    <xf numFmtId="0" fontId="42" fillId="0" borderId="0" xfId="18" applyFont="1" applyFill="1" applyBorder="1" applyAlignment="1">
      <alignment vertical="top"/>
    </xf>
    <xf numFmtId="2" fontId="25" fillId="0" borderId="27" xfId="18" applyNumberFormat="1" applyFont="1" applyFill="1" applyBorder="1" applyAlignment="1">
      <alignment horizontal="left" vertical="top"/>
    </xf>
    <xf numFmtId="49" fontId="25" fillId="0" borderId="5" xfId="18" applyNumberFormat="1" applyFont="1" applyFill="1" applyBorder="1" applyAlignment="1">
      <alignment horizontal="left" vertical="top" wrapText="1"/>
    </xf>
    <xf numFmtId="0" fontId="25" fillId="0" borderId="7" xfId="18" applyFont="1" applyFill="1" applyBorder="1" applyAlignment="1">
      <alignment horizontal="left" vertical="top"/>
    </xf>
    <xf numFmtId="0" fontId="25" fillId="0" borderId="6" xfId="18" applyFont="1" applyFill="1" applyBorder="1" applyAlignment="1">
      <alignment horizontal="left" vertical="top"/>
    </xf>
    <xf numFmtId="0" fontId="25" fillId="0" borderId="34" xfId="21" applyFont="1" applyFill="1" applyBorder="1" applyAlignment="1">
      <alignment vertical="center" wrapText="1"/>
    </xf>
    <xf numFmtId="0" fontId="25" fillId="0" borderId="34" xfId="18" applyFont="1" applyFill="1" applyBorder="1" applyAlignment="1">
      <alignment vertical="center" wrapText="1"/>
    </xf>
    <xf numFmtId="0" fontId="25" fillId="0" borderId="1" xfId="18" applyFont="1" applyFill="1" applyBorder="1" applyAlignment="1">
      <alignment vertical="center" wrapText="1"/>
    </xf>
    <xf numFmtId="0" fontId="25" fillId="0" borderId="40" xfId="18" applyFont="1" applyFill="1" applyBorder="1" applyAlignment="1">
      <alignment horizontal="left" vertical="top" wrapText="1"/>
    </xf>
    <xf numFmtId="0" fontId="25" fillId="0" borderId="16" xfId="18" applyFont="1" applyFill="1" applyBorder="1" applyAlignment="1">
      <alignment horizontal="left" vertical="top" wrapText="1"/>
    </xf>
    <xf numFmtId="0" fontId="25" fillId="0" borderId="9" xfId="18" applyFont="1" applyFill="1" applyBorder="1" applyAlignment="1">
      <alignment horizontal="center" vertical="top" wrapText="1"/>
    </xf>
    <xf numFmtId="2" fontId="25" fillId="0" borderId="30" xfId="18" applyNumberFormat="1" applyFont="1" applyFill="1" applyBorder="1" applyAlignment="1">
      <alignment horizontal="left" vertical="top" wrapText="1"/>
    </xf>
    <xf numFmtId="0" fontId="25" fillId="0" borderId="12" xfId="18" applyFont="1" applyFill="1" applyBorder="1" applyAlignment="1">
      <alignment horizontal="center" vertical="top" wrapText="1"/>
    </xf>
    <xf numFmtId="2" fontId="25" fillId="0" borderId="31" xfId="18" applyNumberFormat="1" applyFont="1" applyFill="1" applyBorder="1" applyAlignment="1">
      <alignment horizontal="left" vertical="top" wrapText="1"/>
    </xf>
    <xf numFmtId="0" fontId="25" fillId="0" borderId="21" xfId="18" applyFont="1" applyFill="1" applyBorder="1" applyAlignment="1">
      <alignment horizontal="left" vertical="top" wrapText="1"/>
    </xf>
    <xf numFmtId="0" fontId="25" fillId="0" borderId="22" xfId="18" applyFont="1" applyFill="1" applyBorder="1" applyAlignment="1">
      <alignment horizontal="center" vertical="top" wrapText="1"/>
    </xf>
    <xf numFmtId="2" fontId="25" fillId="0" borderId="23" xfId="18" applyNumberFormat="1" applyFont="1" applyFill="1" applyBorder="1" applyAlignment="1">
      <alignment horizontal="left" vertical="top" wrapText="1"/>
    </xf>
    <xf numFmtId="0" fontId="25" fillId="0" borderId="13" xfId="18" applyFont="1" applyFill="1" applyBorder="1" applyAlignment="1">
      <alignment horizontal="center" vertical="top" wrapText="1"/>
    </xf>
    <xf numFmtId="2" fontId="25" fillId="0" borderId="29" xfId="18" applyNumberFormat="1" applyFont="1" applyFill="1" applyBorder="1" applyAlignment="1">
      <alignment horizontal="left" vertical="top" wrapText="1"/>
    </xf>
    <xf numFmtId="49" fontId="42" fillId="0" borderId="16" xfId="18" applyNumberFormat="1" applyFont="1" applyFill="1" applyBorder="1" applyAlignment="1">
      <alignment horizontal="left" vertical="top" wrapText="1"/>
    </xf>
    <xf numFmtId="0" fontId="42" fillId="0" borderId="48" xfId="18" applyFont="1" applyFill="1" applyBorder="1" applyAlignment="1">
      <alignment horizontal="center" vertical="top"/>
    </xf>
    <xf numFmtId="4" fontId="4" fillId="0" borderId="0" xfId="0" applyNumberFormat="1" applyFont="1" applyFill="1" applyAlignment="1">
      <alignment horizontal="right" vertical="center" wrapText="1"/>
    </xf>
    <xf numFmtId="0" fontId="3" fillId="0" borderId="0" xfId="4" applyFont="1" applyFill="1" applyAlignment="1">
      <alignment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3" fontId="18" fillId="0" borderId="2" xfId="0" applyNumberFormat="1" applyFont="1" applyFill="1" applyBorder="1" applyAlignment="1">
      <alignment horizontal="center" vertical="center"/>
    </xf>
    <xf numFmtId="0" fontId="18" fillId="0" borderId="1" xfId="22" applyFont="1" applyFill="1" applyBorder="1" applyAlignment="1">
      <alignment horizontal="left" vertical="center" wrapText="1"/>
    </xf>
    <xf numFmtId="49" fontId="18" fillId="0" borderId="2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3" fontId="18" fillId="0" borderId="1" xfId="0" applyNumberFormat="1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vertical="center" wrapText="1"/>
    </xf>
    <xf numFmtId="49" fontId="18" fillId="0" borderId="9" xfId="0" applyNumberFormat="1" applyFont="1" applyFill="1" applyBorder="1" applyAlignment="1">
      <alignment horizontal="center" vertical="center"/>
    </xf>
    <xf numFmtId="3" fontId="18" fillId="0" borderId="1" xfId="16" applyNumberFormat="1" applyFont="1" applyFill="1" applyBorder="1" applyAlignment="1">
      <alignment vertical="top" wrapText="1"/>
    </xf>
    <xf numFmtId="0" fontId="18" fillId="0" borderId="1" xfId="0" applyFont="1" applyFill="1" applyBorder="1" applyAlignment="1">
      <alignment vertical="top" wrapText="1"/>
    </xf>
    <xf numFmtId="168" fontId="18" fillId="0" borderId="1" xfId="0" applyNumberFormat="1" applyFont="1" applyFill="1" applyBorder="1" applyAlignment="1">
      <alignment horizontal="center"/>
    </xf>
    <xf numFmtId="173" fontId="18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9" fontId="18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 wrapText="1"/>
    </xf>
    <xf numFmtId="4" fontId="18" fillId="0" borderId="0" xfId="0" applyNumberFormat="1" applyFont="1" applyFill="1" applyBorder="1" applyAlignment="1">
      <alignment horizontal="center"/>
    </xf>
    <xf numFmtId="0" fontId="18" fillId="0" borderId="1" xfId="9" applyFont="1" applyFill="1" applyBorder="1" applyAlignment="1">
      <alignment vertical="top" wrapText="1"/>
    </xf>
    <xf numFmtId="0" fontId="18" fillId="0" borderId="1" xfId="11" applyFont="1" applyFill="1" applyBorder="1" applyAlignment="1">
      <alignment vertical="top" wrapText="1"/>
    </xf>
    <xf numFmtId="3" fontId="18" fillId="0" borderId="1" xfId="2" applyNumberFormat="1" applyFont="1" applyFill="1" applyBorder="1" applyAlignment="1">
      <alignment vertical="top" wrapText="1"/>
    </xf>
    <xf numFmtId="3" fontId="18" fillId="0" borderId="1" xfId="0" applyNumberFormat="1" applyFont="1" applyFill="1" applyBorder="1" applyAlignment="1">
      <alignment vertical="top" wrapText="1"/>
    </xf>
    <xf numFmtId="3" fontId="18" fillId="0" borderId="1" xfId="5" applyNumberFormat="1" applyFont="1" applyFill="1" applyBorder="1" applyAlignment="1">
      <alignment vertical="top" wrapText="1"/>
    </xf>
    <xf numFmtId="3" fontId="18" fillId="0" borderId="1" xfId="6" applyNumberFormat="1" applyFont="1" applyFill="1" applyBorder="1" applyAlignment="1">
      <alignment vertical="top" wrapText="1"/>
    </xf>
    <xf numFmtId="3" fontId="18" fillId="0" borderId="9" xfId="0" applyNumberFormat="1" applyFont="1" applyFill="1" applyBorder="1" applyAlignment="1">
      <alignment vertical="top" wrapText="1"/>
    </xf>
    <xf numFmtId="3" fontId="18" fillId="0" borderId="1" xfId="7" applyNumberFormat="1" applyFont="1" applyFill="1" applyBorder="1" applyAlignment="1">
      <alignment vertical="top" wrapText="1"/>
    </xf>
    <xf numFmtId="3" fontId="18" fillId="0" borderId="2" xfId="4" applyNumberFormat="1" applyFont="1" applyFill="1" applyBorder="1" applyAlignment="1">
      <alignment wrapText="1"/>
    </xf>
    <xf numFmtId="3" fontId="18" fillId="0" borderId="0" xfId="0" applyNumberFormat="1" applyFont="1" applyFill="1" applyAlignment="1">
      <alignment horizontal="center" vertical="center"/>
    </xf>
    <xf numFmtId="3" fontId="18" fillId="0" borderId="0" xfId="4" applyNumberFormat="1" applyFont="1" applyFill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9" fillId="0" borderId="1" xfId="0" applyNumberFormat="1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1" xfId="12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0" fontId="3" fillId="0" borderId="1" xfId="12" applyNumberFormat="1" applyFont="1" applyFill="1" applyBorder="1" applyAlignment="1">
      <alignment horizontal="left" vertical="top"/>
    </xf>
    <xf numFmtId="4" fontId="3" fillId="0" borderId="1" xfId="0" applyNumberFormat="1" applyFont="1" applyFill="1" applyBorder="1"/>
    <xf numFmtId="0" fontId="3" fillId="0" borderId="6" xfId="0" applyFont="1" applyFill="1" applyBorder="1"/>
    <xf numFmtId="0" fontId="3" fillId="0" borderId="0" xfId="0" applyFont="1" applyFill="1" applyAlignment="1">
      <alignment vertical="center"/>
    </xf>
    <xf numFmtId="4" fontId="3" fillId="0" borderId="1" xfId="0" applyNumberFormat="1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 wrapText="1"/>
    </xf>
    <xf numFmtId="2" fontId="3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  <xf numFmtId="0" fontId="42" fillId="0" borderId="0" xfId="18" applyFont="1" applyFill="1" applyBorder="1" applyAlignment="1">
      <alignment horizontal="left" vertical="top" wrapText="1"/>
    </xf>
    <xf numFmtId="0" fontId="25" fillId="0" borderId="0" xfId="18" applyFont="1" applyFill="1" applyBorder="1" applyAlignment="1">
      <alignment horizontal="left" vertical="top"/>
    </xf>
    <xf numFmtId="171" fontId="25" fillId="0" borderId="0" xfId="18" applyNumberFormat="1" applyFont="1" applyFill="1" applyBorder="1" applyAlignment="1">
      <alignment horizontal="left" vertical="top"/>
    </xf>
    <xf numFmtId="0" fontId="25" fillId="0" borderId="0" xfId="18" applyFont="1" applyFill="1" applyAlignment="1">
      <alignment horizontal="left" vertical="top"/>
    </xf>
    <xf numFmtId="0" fontId="42" fillId="0" borderId="13" xfId="18" applyFont="1" applyFill="1" applyBorder="1" applyAlignment="1">
      <alignment horizontal="center" vertical="top" wrapText="1"/>
    </xf>
    <xf numFmtId="0" fontId="42" fillId="0" borderId="0" xfId="18" applyFont="1" applyFill="1" applyBorder="1" applyAlignment="1">
      <alignment horizontal="center" vertical="top"/>
    </xf>
    <xf numFmtId="0" fontId="42" fillId="0" borderId="19" xfId="18" applyFont="1" applyFill="1" applyBorder="1" applyAlignment="1">
      <alignment horizontal="left" vertical="top" wrapText="1"/>
    </xf>
    <xf numFmtId="0" fontId="42" fillId="0" borderId="0" xfId="18" applyFont="1" applyFill="1" applyBorder="1" applyAlignment="1">
      <alignment horizontal="left" vertical="top"/>
    </xf>
    <xf numFmtId="0" fontId="42" fillId="0" borderId="0" xfId="18" applyFont="1" applyFill="1" applyAlignment="1">
      <alignment horizontal="left" vertical="top"/>
    </xf>
    <xf numFmtId="49" fontId="42" fillId="0" borderId="9" xfId="18" applyNumberFormat="1" applyFont="1" applyFill="1" applyBorder="1" applyAlignment="1">
      <alignment horizontal="left" vertical="top"/>
    </xf>
    <xf numFmtId="0" fontId="42" fillId="0" borderId="31" xfId="18" applyFont="1" applyFill="1" applyBorder="1" applyAlignment="1">
      <alignment horizontal="left" vertical="top" wrapText="1"/>
    </xf>
    <xf numFmtId="0" fontId="42" fillId="0" borderId="15" xfId="18" applyFont="1" applyFill="1" applyBorder="1" applyAlignment="1">
      <alignment horizontal="left" vertical="top"/>
    </xf>
    <xf numFmtId="0" fontId="42" fillId="0" borderId="6" xfId="18" applyFont="1" applyFill="1" applyBorder="1" applyAlignment="1">
      <alignment vertical="top"/>
    </xf>
    <xf numFmtId="49" fontId="25" fillId="0" borderId="26" xfId="18" applyNumberFormat="1" applyFont="1" applyFill="1" applyBorder="1" applyAlignment="1">
      <alignment horizontal="left" vertical="top"/>
    </xf>
    <xf numFmtId="49" fontId="25" fillId="0" borderId="41" xfId="18" applyNumberFormat="1" applyFont="1" applyFill="1" applyBorder="1" applyAlignment="1">
      <alignment horizontal="left" vertical="top"/>
    </xf>
    <xf numFmtId="49" fontId="25" fillId="0" borderId="42" xfId="18" applyNumberFormat="1" applyFont="1" applyFill="1" applyBorder="1" applyAlignment="1">
      <alignment horizontal="left" vertical="top"/>
    </xf>
    <xf numFmtId="171" fontId="25" fillId="0" borderId="4" xfId="18" applyNumberFormat="1" applyFont="1" applyFill="1" applyBorder="1" applyAlignment="1">
      <alignment horizontal="center" vertical="center"/>
    </xf>
    <xf numFmtId="49" fontId="25" fillId="0" borderId="4" xfId="18" applyNumberFormat="1" applyFont="1" applyFill="1" applyBorder="1" applyAlignment="1">
      <alignment horizontal="center" vertical="center"/>
    </xf>
    <xf numFmtId="0" fontId="18" fillId="0" borderId="1" xfId="18" applyFont="1" applyFill="1" applyBorder="1" applyAlignment="1">
      <alignment horizontal="left" vertical="top"/>
    </xf>
    <xf numFmtId="0" fontId="18" fillId="0" borderId="9" xfId="18" applyFont="1" applyFill="1" applyBorder="1" applyAlignment="1">
      <alignment horizontal="center" vertical="top"/>
    </xf>
    <xf numFmtId="170" fontId="18" fillId="0" borderId="1" xfId="18" applyNumberFormat="1" applyFont="1" applyFill="1" applyBorder="1" applyAlignment="1">
      <alignment horizontal="left" vertical="top" wrapText="1"/>
    </xf>
    <xf numFmtId="49" fontId="25" fillId="0" borderId="44" xfId="18" applyNumberFormat="1" applyFont="1" applyFill="1" applyBorder="1" applyAlignment="1">
      <alignment horizontal="center" vertical="top"/>
    </xf>
    <xf numFmtId="0" fontId="26" fillId="0" borderId="16" xfId="18" applyFont="1" applyFill="1" applyBorder="1" applyAlignment="1">
      <alignment horizontal="right" vertical="top" wrapText="1"/>
    </xf>
    <xf numFmtId="49" fontId="42" fillId="0" borderId="3" xfId="18" applyNumberFormat="1" applyFont="1" applyFill="1" applyBorder="1" applyAlignment="1">
      <alignment horizontal="left" vertical="top"/>
    </xf>
    <xf numFmtId="49" fontId="42" fillId="0" borderId="12" xfId="18" applyNumberFormat="1" applyFont="1" applyFill="1" applyBorder="1" applyAlignment="1">
      <alignment horizontal="center" vertical="top"/>
    </xf>
    <xf numFmtId="0" fontId="25" fillId="0" borderId="50" xfId="18" applyFont="1" applyFill="1" applyBorder="1" applyAlignment="1">
      <alignment horizontal="left" vertical="top"/>
    </xf>
    <xf numFmtId="171" fontId="42" fillId="0" borderId="1" xfId="18" applyNumberFormat="1" applyFont="1" applyFill="1" applyBorder="1" applyAlignment="1">
      <alignment horizontal="right" vertical="top" wrapText="1"/>
    </xf>
    <xf numFmtId="49" fontId="25" fillId="0" borderId="0" xfId="18" applyNumberFormat="1" applyFont="1" applyFill="1" applyBorder="1" applyAlignment="1">
      <alignment horizontal="center" vertical="top"/>
    </xf>
    <xf numFmtId="0" fontId="25" fillId="0" borderId="6" xfId="18" applyFont="1" applyFill="1" applyBorder="1" applyAlignment="1">
      <alignment vertical="top" wrapText="1"/>
    </xf>
    <xf numFmtId="49" fontId="25" fillId="0" borderId="16" xfId="18" applyNumberFormat="1" applyFont="1" applyFill="1" applyBorder="1" applyAlignment="1">
      <alignment horizontal="left" vertical="top"/>
    </xf>
    <xf numFmtId="171" fontId="25" fillId="0" borderId="2" xfId="18" applyNumberFormat="1" applyFont="1" applyFill="1" applyBorder="1" applyAlignment="1">
      <alignment horizontal="left" vertical="top" wrapText="1"/>
    </xf>
    <xf numFmtId="0" fontId="42" fillId="0" borderId="18" xfId="18" applyFont="1" applyFill="1" applyBorder="1" applyAlignment="1">
      <alignment horizontal="right" vertical="top" wrapText="1"/>
    </xf>
    <xf numFmtId="171" fontId="25" fillId="0" borderId="47" xfId="18" applyNumberFormat="1" applyFont="1" applyFill="1" applyBorder="1" applyAlignment="1">
      <alignment horizontal="left" vertical="top" wrapText="1"/>
    </xf>
    <xf numFmtId="0" fontId="25" fillId="0" borderId="16" xfId="18" applyFont="1" applyFill="1" applyBorder="1" applyAlignment="1">
      <alignment vertical="top" wrapText="1"/>
    </xf>
    <xf numFmtId="0" fontId="25" fillId="0" borderId="55" xfId="18" applyFont="1" applyFill="1" applyBorder="1" applyAlignment="1">
      <alignment vertical="center" wrapText="1"/>
    </xf>
    <xf numFmtId="0" fontId="25" fillId="0" borderId="5" xfId="18" applyFont="1" applyFill="1" applyBorder="1" applyAlignment="1">
      <alignment vertical="center" wrapText="1"/>
    </xf>
    <xf numFmtId="49" fontId="42" fillId="0" borderId="21" xfId="18" applyNumberFormat="1" applyFont="1" applyFill="1" applyBorder="1" applyAlignment="1">
      <alignment horizontal="center" vertical="center" wrapText="1"/>
    </xf>
    <xf numFmtId="0" fontId="14" fillId="0" borderId="34" xfId="18" applyFont="1" applyFill="1" applyBorder="1" applyAlignment="1">
      <alignment horizontal="left" vertical="top" wrapText="1"/>
    </xf>
    <xf numFmtId="171" fontId="25" fillId="0" borderId="34" xfId="18" applyNumberFormat="1" applyFont="1" applyFill="1" applyBorder="1" applyAlignment="1">
      <alignment horizontal="left" vertical="top" wrapText="1"/>
    </xf>
    <xf numFmtId="49" fontId="25" fillId="0" borderId="34" xfId="18" applyNumberFormat="1" applyFont="1" applyFill="1" applyBorder="1" applyAlignment="1">
      <alignment horizontal="left" vertical="top" wrapText="1"/>
    </xf>
    <xf numFmtId="49" fontId="13" fillId="0" borderId="35" xfId="18" applyNumberFormat="1" applyFont="1" applyFill="1" applyBorder="1" applyAlignment="1">
      <alignment horizontal="left" vertical="top" wrapText="1"/>
    </xf>
    <xf numFmtId="49" fontId="13" fillId="0" borderId="36" xfId="18" applyNumberFormat="1" applyFont="1" applyFill="1" applyBorder="1" applyAlignment="1">
      <alignment horizontal="center" vertical="top" wrapText="1"/>
    </xf>
    <xf numFmtId="2" fontId="42" fillId="0" borderId="25" xfId="18" applyNumberFormat="1" applyFont="1" applyFill="1" applyBorder="1" applyAlignment="1">
      <alignment horizontal="left" vertical="top" wrapText="1"/>
    </xf>
    <xf numFmtId="0" fontId="14" fillId="0" borderId="1" xfId="18" applyFont="1" applyFill="1" applyBorder="1" applyAlignment="1">
      <alignment horizontal="left" vertical="top" wrapText="1"/>
    </xf>
    <xf numFmtId="49" fontId="13" fillId="0" borderId="1" xfId="18" applyNumberFormat="1" applyFont="1" applyFill="1" applyBorder="1" applyAlignment="1">
      <alignment horizontal="left" vertical="top" wrapText="1"/>
    </xf>
    <xf numFmtId="49" fontId="13" fillId="0" borderId="9" xfId="18" applyNumberFormat="1" applyFont="1" applyFill="1" applyBorder="1" applyAlignment="1">
      <alignment horizontal="center" vertical="top" wrapText="1"/>
    </xf>
    <xf numFmtId="2" fontId="42" fillId="0" borderId="30" xfId="18" applyNumberFormat="1" applyFont="1" applyFill="1" applyBorder="1" applyAlignment="1">
      <alignment horizontal="left" vertical="top" wrapText="1"/>
    </xf>
    <xf numFmtId="49" fontId="13" fillId="0" borderId="1" xfId="18" applyNumberFormat="1" applyFont="1" applyFill="1" applyBorder="1" applyAlignment="1">
      <alignment horizontal="center" vertical="top" wrapText="1"/>
    </xf>
    <xf numFmtId="171" fontId="25" fillId="0" borderId="3" xfId="18" applyNumberFormat="1" applyFont="1" applyFill="1" applyBorder="1" applyAlignment="1">
      <alignment horizontal="left" vertical="top" wrapText="1"/>
    </xf>
    <xf numFmtId="49" fontId="13" fillId="0" borderId="3" xfId="18" applyNumberFormat="1" applyFont="1" applyFill="1" applyBorder="1" applyAlignment="1">
      <alignment horizontal="left" vertical="top" wrapText="1"/>
    </xf>
    <xf numFmtId="49" fontId="13" fillId="0" borderId="13" xfId="18" applyNumberFormat="1" applyFont="1" applyFill="1" applyBorder="1" applyAlignment="1">
      <alignment horizontal="center" vertical="top" wrapText="1"/>
    </xf>
    <xf numFmtId="2" fontId="13" fillId="0" borderId="29" xfId="18" applyNumberFormat="1" applyFont="1" applyFill="1" applyBorder="1" applyAlignment="1">
      <alignment horizontal="left" vertical="top" wrapText="1"/>
    </xf>
    <xf numFmtId="2" fontId="13" fillId="0" borderId="30" xfId="18" applyNumberFormat="1" applyFont="1" applyFill="1" applyBorder="1" applyAlignment="1">
      <alignment horizontal="left" vertical="top" wrapText="1"/>
    </xf>
    <xf numFmtId="49" fontId="25" fillId="0" borderId="12" xfId="18" applyNumberFormat="1" applyFont="1" applyFill="1" applyBorder="1" applyAlignment="1">
      <alignment horizontal="center" vertical="top" wrapText="1"/>
    </xf>
    <xf numFmtId="0" fontId="14" fillId="0" borderId="16" xfId="18" applyFont="1" applyFill="1" applyBorder="1" applyAlignment="1">
      <alignment horizontal="center" vertical="center" wrapText="1"/>
    </xf>
    <xf numFmtId="0" fontId="14" fillId="0" borderId="16" xfId="18" applyFont="1" applyFill="1" applyBorder="1" applyAlignment="1">
      <alignment vertical="center" wrapText="1"/>
    </xf>
    <xf numFmtId="171" fontId="25" fillId="0" borderId="16" xfId="18" applyNumberFormat="1" applyFont="1" applyFill="1" applyBorder="1" applyAlignment="1">
      <alignment horizontal="left" vertical="top" wrapText="1"/>
    </xf>
    <xf numFmtId="49" fontId="13" fillId="0" borderId="16" xfId="18" applyNumberFormat="1" applyFont="1" applyFill="1" applyBorder="1" applyAlignment="1">
      <alignment horizontal="left" vertical="top" wrapText="1"/>
    </xf>
    <xf numFmtId="49" fontId="13" fillId="0" borderId="47" xfId="18" applyNumberFormat="1" applyFont="1" applyFill="1" applyBorder="1" applyAlignment="1">
      <alignment horizontal="center" vertical="top" wrapText="1"/>
    </xf>
    <xf numFmtId="2" fontId="13" fillId="0" borderId="48" xfId="18" applyNumberFormat="1" applyFont="1" applyFill="1" applyBorder="1" applyAlignment="1">
      <alignment horizontal="left" vertical="top" wrapText="1"/>
    </xf>
    <xf numFmtId="49" fontId="13" fillId="0" borderId="4" xfId="18" applyNumberFormat="1" applyFont="1" applyFill="1" applyBorder="1" applyAlignment="1">
      <alignment horizontal="left" vertical="top" wrapText="1"/>
    </xf>
    <xf numFmtId="49" fontId="13" fillId="0" borderId="14" xfId="18" applyNumberFormat="1" applyFont="1" applyFill="1" applyBorder="1" applyAlignment="1">
      <alignment horizontal="center" vertical="top" wrapText="1"/>
    </xf>
    <xf numFmtId="2" fontId="13" fillId="0" borderId="27" xfId="18" applyNumberFormat="1" applyFont="1" applyFill="1" applyBorder="1" applyAlignment="1">
      <alignment horizontal="left" vertical="top" wrapText="1"/>
    </xf>
    <xf numFmtId="49" fontId="42" fillId="0" borderId="1" xfId="18" applyNumberFormat="1" applyFont="1" applyFill="1" applyBorder="1" applyAlignment="1">
      <alignment horizontal="left" vertical="top" wrapText="1"/>
    </xf>
    <xf numFmtId="49" fontId="42" fillId="0" borderId="9" xfId="18" applyNumberFormat="1" applyFont="1" applyFill="1" applyBorder="1" applyAlignment="1">
      <alignment horizontal="center" vertical="top" wrapText="1"/>
    </xf>
    <xf numFmtId="49" fontId="42" fillId="0" borderId="2" xfId="18" applyNumberFormat="1" applyFont="1" applyFill="1" applyBorder="1" applyAlignment="1">
      <alignment horizontal="left" vertical="top" wrapText="1"/>
    </xf>
    <xf numFmtId="49" fontId="42" fillId="0" borderId="12" xfId="18" applyNumberFormat="1" applyFont="1" applyFill="1" applyBorder="1" applyAlignment="1">
      <alignment horizontal="center" vertical="top" wrapText="1"/>
    </xf>
    <xf numFmtId="2" fontId="42" fillId="0" borderId="31" xfId="18" applyNumberFormat="1" applyFont="1" applyFill="1" applyBorder="1" applyAlignment="1">
      <alignment horizontal="left" vertical="top" wrapText="1"/>
    </xf>
    <xf numFmtId="0" fontId="25" fillId="0" borderId="19" xfId="18" applyFont="1" applyFill="1" applyBorder="1" applyAlignment="1">
      <alignment horizontal="left" vertical="top" wrapText="1"/>
    </xf>
    <xf numFmtId="171" fontId="25" fillId="0" borderId="21" xfId="18" applyNumberFormat="1" applyFont="1" applyFill="1" applyBorder="1" applyAlignment="1">
      <alignment horizontal="left" vertical="top" wrapText="1"/>
    </xf>
    <xf numFmtId="49" fontId="25" fillId="0" borderId="21" xfId="18" applyNumberFormat="1" applyFont="1" applyFill="1" applyBorder="1" applyAlignment="1">
      <alignment horizontal="left" vertical="top" wrapText="1"/>
    </xf>
    <xf numFmtId="49" fontId="42" fillId="0" borderId="21" xfId="18" applyNumberFormat="1" applyFont="1" applyFill="1" applyBorder="1" applyAlignment="1">
      <alignment horizontal="left" vertical="top" wrapText="1"/>
    </xf>
    <xf numFmtId="49" fontId="42" fillId="0" borderId="22" xfId="18" applyNumberFormat="1" applyFont="1" applyFill="1" applyBorder="1" applyAlignment="1">
      <alignment horizontal="center" vertical="top" wrapText="1"/>
    </xf>
    <xf numFmtId="2" fontId="42" fillId="0" borderId="23" xfId="18" applyNumberFormat="1" applyFont="1" applyFill="1" applyBorder="1" applyAlignment="1">
      <alignment horizontal="left" vertical="top" wrapText="1"/>
    </xf>
    <xf numFmtId="0" fontId="25" fillId="0" borderId="54" xfId="18" applyFont="1" applyFill="1" applyBorder="1" applyAlignment="1">
      <alignment horizontal="left" vertical="top" wrapText="1"/>
    </xf>
    <xf numFmtId="2" fontId="25" fillId="0" borderId="27" xfId="18" applyNumberFormat="1" applyFont="1" applyFill="1" applyBorder="1" applyAlignment="1">
      <alignment horizontal="left" vertical="top" wrapText="1"/>
    </xf>
    <xf numFmtId="0" fontId="25" fillId="0" borderId="56" xfId="18" applyFont="1" applyFill="1" applyBorder="1" applyAlignment="1">
      <alignment horizontal="left" vertical="top"/>
    </xf>
    <xf numFmtId="1" fontId="13" fillId="0" borderId="48" xfId="18" applyNumberFormat="1" applyFont="1" applyFill="1" applyBorder="1" applyAlignment="1">
      <alignment horizontal="left" vertical="top" wrapText="1"/>
    </xf>
    <xf numFmtId="49" fontId="25" fillId="0" borderId="35" xfId="18" applyNumberFormat="1" applyFont="1" applyFill="1" applyBorder="1" applyAlignment="1">
      <alignment horizontal="left" vertical="top" wrapText="1"/>
    </xf>
    <xf numFmtId="1" fontId="13" fillId="0" borderId="25" xfId="18" applyNumberFormat="1" applyFont="1" applyFill="1" applyBorder="1" applyAlignment="1">
      <alignment horizontal="left" vertical="top" wrapText="1"/>
    </xf>
    <xf numFmtId="1" fontId="13" fillId="0" borderId="30" xfId="18" applyNumberFormat="1" applyFont="1" applyFill="1" applyBorder="1" applyAlignment="1">
      <alignment horizontal="left" vertical="top" wrapText="1"/>
    </xf>
    <xf numFmtId="1" fontId="13" fillId="0" borderId="29" xfId="18" applyNumberFormat="1" applyFont="1" applyFill="1" applyBorder="1" applyAlignment="1">
      <alignment horizontal="left" vertical="top" wrapText="1"/>
    </xf>
    <xf numFmtId="49" fontId="25" fillId="0" borderId="22" xfId="18" applyNumberFormat="1" applyFont="1" applyFill="1" applyBorder="1" applyAlignment="1">
      <alignment horizontal="center" vertical="top" wrapText="1"/>
    </xf>
    <xf numFmtId="0" fontId="25" fillId="0" borderId="45" xfId="18" applyFont="1" applyFill="1" applyBorder="1" applyAlignment="1">
      <alignment horizontal="left" vertical="top" wrapText="1"/>
    </xf>
    <xf numFmtId="171" fontId="25" fillId="0" borderId="35" xfId="18" applyNumberFormat="1" applyFont="1" applyFill="1" applyBorder="1" applyAlignment="1">
      <alignment horizontal="left" vertical="top" wrapText="1"/>
    </xf>
    <xf numFmtId="2" fontId="13" fillId="0" borderId="25" xfId="18" applyNumberFormat="1" applyFont="1" applyFill="1" applyBorder="1" applyAlignment="1">
      <alignment horizontal="left" vertical="top" wrapText="1"/>
    </xf>
    <xf numFmtId="49" fontId="42" fillId="0" borderId="4" xfId="18" applyNumberFormat="1" applyFont="1" applyFill="1" applyBorder="1" applyAlignment="1">
      <alignment horizontal="left" vertical="top" wrapText="1"/>
    </xf>
    <xf numFmtId="49" fontId="42" fillId="0" borderId="34" xfId="18" applyNumberFormat="1" applyFont="1" applyFill="1" applyBorder="1" applyAlignment="1">
      <alignment horizontal="left" vertical="top" wrapText="1"/>
    </xf>
    <xf numFmtId="49" fontId="42" fillId="0" borderId="53" xfId="18" applyNumberFormat="1" applyFont="1" applyFill="1" applyBorder="1" applyAlignment="1">
      <alignment horizontal="center" vertical="top" wrapText="1"/>
    </xf>
    <xf numFmtId="2" fontId="42" fillId="0" borderId="52" xfId="18" applyNumberFormat="1" applyFont="1" applyFill="1" applyBorder="1" applyAlignment="1">
      <alignment horizontal="left" vertical="top" wrapText="1"/>
    </xf>
    <xf numFmtId="49" fontId="25" fillId="0" borderId="16" xfId="18" applyNumberFormat="1" applyFont="1" applyFill="1" applyBorder="1" applyAlignment="1">
      <alignment horizontal="left" vertical="top" wrapText="1"/>
    </xf>
    <xf numFmtId="49" fontId="25" fillId="0" borderId="47" xfId="18" applyNumberFormat="1" applyFont="1" applyFill="1" applyBorder="1" applyAlignment="1">
      <alignment horizontal="center" vertical="top" wrapText="1"/>
    </xf>
    <xf numFmtId="2" fontId="25" fillId="0" borderId="48" xfId="18" applyNumberFormat="1" applyFont="1" applyFill="1" applyBorder="1" applyAlignment="1">
      <alignment horizontal="left" vertical="top" wrapText="1"/>
    </xf>
    <xf numFmtId="0" fontId="25" fillId="0" borderId="13" xfId="18" applyFont="1" applyFill="1" applyBorder="1" applyAlignment="1">
      <alignment horizontal="left" vertical="top"/>
    </xf>
    <xf numFmtId="0" fontId="25" fillId="0" borderId="57" xfId="18" applyFont="1" applyFill="1" applyBorder="1" applyAlignment="1">
      <alignment horizontal="left" vertical="top" wrapText="1"/>
    </xf>
    <xf numFmtId="49" fontId="25" fillId="0" borderId="13" xfId="18" applyNumberFormat="1" applyFont="1" applyFill="1" applyBorder="1" applyAlignment="1">
      <alignment horizontal="left" vertical="top" wrapText="1"/>
    </xf>
    <xf numFmtId="49" fontId="25" fillId="0" borderId="6" xfId="18" applyNumberFormat="1" applyFont="1" applyFill="1" applyBorder="1" applyAlignment="1">
      <alignment horizontal="left" vertical="top" wrapText="1"/>
    </xf>
    <xf numFmtId="0" fontId="13" fillId="0" borderId="2" xfId="18" applyFont="1" applyFill="1" applyBorder="1" applyAlignment="1">
      <alignment horizontal="left" vertical="top"/>
    </xf>
    <xf numFmtId="0" fontId="13" fillId="0" borderId="12" xfId="18" applyFont="1" applyFill="1" applyBorder="1" applyAlignment="1">
      <alignment horizontal="center" vertical="top"/>
    </xf>
    <xf numFmtId="2" fontId="13" fillId="0" borderId="31" xfId="18" applyNumberFormat="1" applyFont="1" applyFill="1" applyBorder="1" applyAlignment="1">
      <alignment horizontal="left" vertical="top"/>
    </xf>
    <xf numFmtId="0" fontId="13" fillId="0" borderId="34" xfId="18" applyFont="1" applyFill="1" applyBorder="1" applyAlignment="1">
      <alignment horizontal="left" vertical="top"/>
    </xf>
    <xf numFmtId="0" fontId="13" fillId="0" borderId="53" xfId="18" applyFont="1" applyFill="1" applyBorder="1" applyAlignment="1">
      <alignment horizontal="center" vertical="top"/>
    </xf>
    <xf numFmtId="2" fontId="13" fillId="0" borderId="52" xfId="18" applyNumberFormat="1" applyFont="1" applyFill="1" applyBorder="1" applyAlignment="1">
      <alignment horizontal="left" vertical="top"/>
    </xf>
    <xf numFmtId="0" fontId="13" fillId="0" borderId="1" xfId="18" applyFont="1" applyFill="1" applyBorder="1" applyAlignment="1">
      <alignment horizontal="left" vertical="top"/>
    </xf>
    <xf numFmtId="0" fontId="13" fillId="0" borderId="9" xfId="18" applyFont="1" applyFill="1" applyBorder="1" applyAlignment="1">
      <alignment horizontal="center" vertical="top"/>
    </xf>
    <xf numFmtId="2" fontId="13" fillId="0" borderId="30" xfId="18" applyNumberFormat="1" applyFont="1" applyFill="1" applyBorder="1" applyAlignment="1">
      <alignment horizontal="left" vertical="top"/>
    </xf>
    <xf numFmtId="0" fontId="13" fillId="0" borderId="3" xfId="18" applyFont="1" applyFill="1" applyBorder="1" applyAlignment="1">
      <alignment horizontal="left" vertical="top"/>
    </xf>
    <xf numFmtId="0" fontId="13" fillId="0" borderId="13" xfId="18" applyFont="1" applyFill="1" applyBorder="1" applyAlignment="1">
      <alignment horizontal="center" vertical="top"/>
    </xf>
    <xf numFmtId="2" fontId="13" fillId="0" borderId="29" xfId="18" applyNumberFormat="1" applyFont="1" applyFill="1" applyBorder="1" applyAlignment="1">
      <alignment horizontal="left" vertical="top"/>
    </xf>
    <xf numFmtId="0" fontId="13" fillId="0" borderId="16" xfId="18" applyFont="1" applyFill="1" applyBorder="1" applyAlignment="1">
      <alignment horizontal="left" vertical="top"/>
    </xf>
    <xf numFmtId="0" fontId="13" fillId="0" borderId="47" xfId="18" applyFont="1" applyFill="1" applyBorder="1" applyAlignment="1">
      <alignment horizontal="center" vertical="top"/>
    </xf>
    <xf numFmtId="2" fontId="13" fillId="0" borderId="48" xfId="18" applyNumberFormat="1" applyFont="1" applyFill="1" applyBorder="1" applyAlignment="1">
      <alignment horizontal="left" vertical="top"/>
    </xf>
    <xf numFmtId="0" fontId="13" fillId="0" borderId="4" xfId="18" applyFont="1" applyFill="1" applyBorder="1" applyAlignment="1">
      <alignment horizontal="left" vertical="top"/>
    </xf>
    <xf numFmtId="0" fontId="13" fillId="0" borderId="14" xfId="18" applyFont="1" applyFill="1" applyBorder="1" applyAlignment="1">
      <alignment horizontal="center" vertical="top"/>
    </xf>
    <xf numFmtId="2" fontId="13" fillId="0" borderId="27" xfId="18" applyNumberFormat="1" applyFont="1" applyFill="1" applyBorder="1" applyAlignment="1">
      <alignment horizontal="left" vertical="top"/>
    </xf>
    <xf numFmtId="2" fontId="13" fillId="0" borderId="16" xfId="18" applyNumberFormat="1" applyFont="1" applyFill="1" applyBorder="1" applyAlignment="1">
      <alignment horizontal="left" vertical="top"/>
    </xf>
    <xf numFmtId="2" fontId="13" fillId="0" borderId="12" xfId="18" applyNumberFormat="1" applyFont="1" applyFill="1" applyBorder="1" applyAlignment="1">
      <alignment horizontal="center" vertical="top"/>
    </xf>
    <xf numFmtId="0" fontId="25" fillId="0" borderId="51" xfId="18" applyFont="1" applyFill="1" applyBorder="1" applyAlignment="1">
      <alignment horizontal="left" vertical="top" wrapText="1"/>
    </xf>
    <xf numFmtId="2" fontId="13" fillId="0" borderId="35" xfId="18" applyNumberFormat="1" applyFont="1" applyFill="1" applyBorder="1" applyAlignment="1">
      <alignment horizontal="left" vertical="top"/>
    </xf>
    <xf numFmtId="2" fontId="13" fillId="0" borderId="36" xfId="18" applyNumberFormat="1" applyFont="1" applyFill="1" applyBorder="1" applyAlignment="1">
      <alignment horizontal="center" vertical="top"/>
    </xf>
    <xf numFmtId="2" fontId="13" fillId="0" borderId="25" xfId="18" applyNumberFormat="1" applyFont="1" applyFill="1" applyBorder="1" applyAlignment="1">
      <alignment horizontal="left" vertical="top"/>
    </xf>
    <xf numFmtId="2" fontId="13" fillId="0" borderId="1" xfId="18" applyNumberFormat="1" applyFont="1" applyFill="1" applyBorder="1" applyAlignment="1">
      <alignment horizontal="left" vertical="top"/>
    </xf>
    <xf numFmtId="2" fontId="13" fillId="0" borderId="9" xfId="18" applyNumberFormat="1" applyFont="1" applyFill="1" applyBorder="1" applyAlignment="1">
      <alignment horizontal="center" vertical="top"/>
    </xf>
    <xf numFmtId="49" fontId="14" fillId="0" borderId="1" xfId="18" applyNumberFormat="1" applyFont="1" applyFill="1" applyBorder="1" applyAlignment="1">
      <alignment horizontal="left" vertical="top" wrapText="1"/>
    </xf>
    <xf numFmtId="49" fontId="14" fillId="0" borderId="9" xfId="18" applyNumberFormat="1" applyFont="1" applyFill="1" applyBorder="1" applyAlignment="1">
      <alignment horizontal="center" vertical="top" wrapText="1"/>
    </xf>
    <xf numFmtId="2" fontId="14" fillId="0" borderId="30" xfId="18" applyNumberFormat="1" applyFont="1" applyFill="1" applyBorder="1" applyAlignment="1">
      <alignment horizontal="left" vertical="top" wrapText="1"/>
    </xf>
    <xf numFmtId="0" fontId="25" fillId="0" borderId="0" xfId="18" applyFont="1" applyFill="1" applyBorder="1" applyAlignment="1">
      <alignment horizontal="left" vertical="top" wrapText="1"/>
    </xf>
    <xf numFmtId="49" fontId="25" fillId="0" borderId="13" xfId="18" applyNumberFormat="1" applyFont="1" applyFill="1" applyBorder="1" applyAlignment="1">
      <alignment horizontal="center" vertical="top" wrapText="1"/>
    </xf>
    <xf numFmtId="2" fontId="25" fillId="0" borderId="1" xfId="18" applyNumberFormat="1" applyFont="1" applyFill="1" applyBorder="1" applyAlignment="1">
      <alignment horizontal="left" vertical="top"/>
    </xf>
    <xf numFmtId="0" fontId="25" fillId="0" borderId="39" xfId="18" applyFont="1" applyFill="1" applyBorder="1" applyAlignment="1">
      <alignment horizontal="left" vertical="top"/>
    </xf>
    <xf numFmtId="0" fontId="42" fillId="0" borderId="37" xfId="18" applyFont="1" applyFill="1" applyBorder="1" applyAlignment="1">
      <alignment horizontal="left" vertical="top"/>
    </xf>
    <xf numFmtId="49" fontId="13" fillId="0" borderId="37" xfId="18" applyNumberFormat="1" applyFont="1" applyFill="1" applyBorder="1" applyAlignment="1">
      <alignment horizontal="left" vertical="top" wrapText="1"/>
    </xf>
    <xf numFmtId="2" fontId="42" fillId="0" borderId="27" xfId="18" applyNumberFormat="1" applyFont="1" applyFill="1" applyBorder="1" applyAlignment="1">
      <alignment horizontal="left" vertical="top" wrapText="1"/>
    </xf>
    <xf numFmtId="49" fontId="25" fillId="0" borderId="53" xfId="18" applyNumberFormat="1" applyFont="1" applyFill="1" applyBorder="1" applyAlignment="1">
      <alignment horizontal="center" vertical="top" wrapText="1"/>
    </xf>
    <xf numFmtId="2" fontId="25" fillId="0" borderId="52" xfId="18" applyNumberFormat="1" applyFont="1" applyFill="1" applyBorder="1" applyAlignment="1">
      <alignment horizontal="left" vertical="top" wrapText="1"/>
    </xf>
    <xf numFmtId="49" fontId="13" fillId="0" borderId="39" xfId="18" applyNumberFormat="1" applyFont="1" applyFill="1" applyBorder="1" applyAlignment="1">
      <alignment horizontal="center" vertical="top" wrapText="1"/>
    </xf>
    <xf numFmtId="49" fontId="13" fillId="0" borderId="34" xfId="18" applyNumberFormat="1" applyFont="1" applyFill="1" applyBorder="1" applyAlignment="1">
      <alignment horizontal="left" vertical="top" wrapText="1"/>
    </xf>
    <xf numFmtId="49" fontId="13" fillId="0" borderId="53" xfId="18" applyNumberFormat="1" applyFont="1" applyFill="1" applyBorder="1" applyAlignment="1">
      <alignment horizontal="center" vertical="top" wrapText="1"/>
    </xf>
    <xf numFmtId="2" fontId="13" fillId="0" borderId="52" xfId="18" applyNumberFormat="1" applyFont="1" applyFill="1" applyBorder="1" applyAlignment="1">
      <alignment horizontal="left" vertical="top" wrapText="1"/>
    </xf>
    <xf numFmtId="2" fontId="42" fillId="0" borderId="29" xfId="18" applyNumberFormat="1" applyFont="1" applyFill="1" applyBorder="1" applyAlignment="1">
      <alignment horizontal="left" vertical="top" wrapText="1"/>
    </xf>
    <xf numFmtId="0" fontId="25" fillId="0" borderId="6" xfId="18" applyFont="1" applyFill="1" applyBorder="1" applyAlignment="1">
      <alignment horizontal="left" vertical="top" wrapText="1"/>
    </xf>
    <xf numFmtId="49" fontId="25" fillId="0" borderId="0" xfId="18" applyNumberFormat="1" applyFont="1" applyFill="1" applyBorder="1" applyAlignment="1">
      <alignment horizontal="left" vertical="top" wrapText="1"/>
    </xf>
    <xf numFmtId="49" fontId="25" fillId="0" borderId="18" xfId="18" applyNumberFormat="1" applyFont="1" applyFill="1" applyBorder="1" applyAlignment="1">
      <alignment horizontal="left" vertical="top"/>
    </xf>
    <xf numFmtId="0" fontId="71" fillId="0" borderId="19" xfId="18" applyFont="1" applyFill="1" applyBorder="1" applyAlignment="1">
      <alignment horizontal="center" vertical="center" wrapText="1"/>
    </xf>
    <xf numFmtId="0" fontId="71" fillId="0" borderId="21" xfId="18" applyFont="1" applyFill="1" applyBorder="1" applyAlignment="1">
      <alignment horizontal="center" vertical="center" wrapText="1"/>
    </xf>
    <xf numFmtId="0" fontId="71" fillId="0" borderId="34" xfId="18" applyFont="1" applyFill="1" applyBorder="1" applyAlignment="1">
      <alignment vertical="center" wrapText="1"/>
    </xf>
    <xf numFmtId="0" fontId="71" fillId="0" borderId="34" xfId="18" applyFont="1" applyFill="1" applyBorder="1" applyAlignment="1">
      <alignment horizontal="left" vertical="top" wrapText="1"/>
    </xf>
    <xf numFmtId="49" fontId="71" fillId="0" borderId="35" xfId="18" applyNumberFormat="1" applyFont="1" applyFill="1" applyBorder="1" applyAlignment="1">
      <alignment horizontal="left" vertical="center" wrapText="1"/>
    </xf>
    <xf numFmtId="0" fontId="71" fillId="0" borderId="35" xfId="18" applyFont="1" applyFill="1" applyBorder="1" applyAlignment="1">
      <alignment horizontal="center" vertical="center" wrapText="1"/>
    </xf>
    <xf numFmtId="0" fontId="71" fillId="0" borderId="25" xfId="18" applyFont="1" applyFill="1" applyBorder="1" applyAlignment="1">
      <alignment horizontal="center" vertical="center" wrapText="1"/>
    </xf>
    <xf numFmtId="0" fontId="71" fillId="0" borderId="16" xfId="18" applyFont="1" applyFill="1" applyBorder="1" applyAlignment="1">
      <alignment vertical="top" wrapText="1"/>
    </xf>
    <xf numFmtId="0" fontId="72" fillId="0" borderId="16" xfId="18" applyFont="1" applyFill="1" applyBorder="1" applyAlignment="1">
      <alignment horizontal="right" vertical="center" wrapText="1"/>
    </xf>
    <xf numFmtId="0" fontId="71" fillId="0" borderId="16" xfId="18" applyFont="1" applyFill="1" applyBorder="1" applyAlignment="1">
      <alignment horizontal="left" vertical="top" wrapText="1"/>
    </xf>
    <xf numFmtId="49" fontId="71" fillId="0" borderId="16" xfId="18" applyNumberFormat="1" applyFont="1" applyFill="1" applyBorder="1" applyAlignment="1">
      <alignment horizontal="left" vertical="top" wrapText="1"/>
    </xf>
    <xf numFmtId="0" fontId="72" fillId="0" borderId="16" xfId="18" applyFont="1" applyFill="1" applyBorder="1" applyAlignment="1">
      <alignment vertical="top" wrapText="1"/>
    </xf>
    <xf numFmtId="4" fontId="72" fillId="0" borderId="16" xfId="18" applyNumberFormat="1" applyFont="1" applyFill="1" applyBorder="1" applyAlignment="1">
      <alignment horizontal="center" vertical="center" wrapText="1"/>
    </xf>
    <xf numFmtId="0" fontId="72" fillId="0" borderId="48" xfId="18" applyFont="1" applyFill="1" applyBorder="1" applyAlignment="1">
      <alignment horizontal="center" vertical="center" wrapText="1"/>
    </xf>
    <xf numFmtId="49" fontId="71" fillId="0" borderId="34" xfId="18" applyNumberFormat="1" applyFont="1" applyFill="1" applyBorder="1" applyAlignment="1">
      <alignment horizontal="left" vertical="top" wrapText="1"/>
    </xf>
    <xf numFmtId="0" fontId="71" fillId="0" borderId="34" xfId="18" applyFont="1" applyFill="1" applyBorder="1" applyAlignment="1">
      <alignment vertical="top" wrapText="1"/>
    </xf>
    <xf numFmtId="4" fontId="71" fillId="0" borderId="34" xfId="18" applyNumberFormat="1" applyFont="1" applyFill="1" applyBorder="1" applyAlignment="1">
      <alignment vertical="top" wrapText="1"/>
    </xf>
    <xf numFmtId="0" fontId="71" fillId="0" borderId="52" xfId="18" applyFont="1" applyFill="1" applyBorder="1" applyAlignment="1">
      <alignment vertical="top" wrapText="1"/>
    </xf>
    <xf numFmtId="0" fontId="71" fillId="0" borderId="2" xfId="18" applyFont="1" applyFill="1" applyBorder="1" applyAlignment="1">
      <alignment vertical="top" wrapText="1"/>
    </xf>
    <xf numFmtId="0" fontId="72" fillId="0" borderId="2" xfId="18" applyFont="1" applyFill="1" applyBorder="1" applyAlignment="1">
      <alignment horizontal="center" vertical="center" wrapText="1"/>
    </xf>
    <xf numFmtId="0" fontId="71" fillId="0" borderId="2" xfId="18" applyFont="1" applyFill="1" applyBorder="1" applyAlignment="1">
      <alignment horizontal="left" vertical="top" wrapText="1"/>
    </xf>
    <xf numFmtId="49" fontId="71" fillId="0" borderId="2" xfId="18" applyNumberFormat="1" applyFont="1" applyFill="1" applyBorder="1" applyAlignment="1">
      <alignment horizontal="left" vertical="top" wrapText="1"/>
    </xf>
    <xf numFmtId="4" fontId="71" fillId="0" borderId="2" xfId="18" applyNumberFormat="1" applyFont="1" applyFill="1" applyBorder="1" applyAlignment="1">
      <alignment vertical="top" wrapText="1"/>
    </xf>
    <xf numFmtId="0" fontId="71" fillId="0" borderId="31" xfId="18" applyFont="1" applyFill="1" applyBorder="1" applyAlignment="1">
      <alignment vertical="top" wrapText="1"/>
    </xf>
    <xf numFmtId="0" fontId="71" fillId="0" borderId="19" xfId="18" applyFont="1" applyFill="1" applyBorder="1" applyAlignment="1">
      <alignment vertical="center" wrapText="1"/>
    </xf>
    <xf numFmtId="0" fontId="71" fillId="0" borderId="21" xfId="18" applyFont="1" applyFill="1" applyBorder="1" applyAlignment="1">
      <alignment vertical="center" wrapText="1"/>
    </xf>
    <xf numFmtId="0" fontId="71" fillId="0" borderId="21" xfId="18" applyFont="1" applyFill="1" applyBorder="1" applyAlignment="1">
      <alignment horizontal="left" vertical="center" wrapText="1"/>
    </xf>
    <xf numFmtId="49" fontId="71" fillId="0" borderId="21" xfId="18" applyNumberFormat="1" applyFont="1" applyFill="1" applyBorder="1" applyAlignment="1">
      <alignment horizontal="left" vertical="center" wrapText="1"/>
    </xf>
    <xf numFmtId="4" fontId="71" fillId="0" borderId="21" xfId="18" applyNumberFormat="1" applyFont="1" applyFill="1" applyBorder="1" applyAlignment="1">
      <alignment vertical="top" wrapText="1"/>
    </xf>
    <xf numFmtId="0" fontId="71" fillId="0" borderId="23" xfId="18" applyFont="1" applyFill="1" applyBorder="1" applyAlignment="1">
      <alignment vertical="top" wrapText="1"/>
    </xf>
    <xf numFmtId="0" fontId="71" fillId="0" borderId="1" xfId="18" applyFont="1" applyFill="1" applyBorder="1" applyAlignment="1">
      <alignment vertical="center" wrapText="1"/>
    </xf>
    <xf numFmtId="0" fontId="71" fillId="0" borderId="1" xfId="18" applyFont="1" applyFill="1" applyBorder="1" applyAlignment="1">
      <alignment horizontal="left" vertical="center" wrapText="1"/>
    </xf>
    <xf numFmtId="49" fontId="71" fillId="0" borderId="1" xfId="18" applyNumberFormat="1" applyFont="1" applyFill="1" applyBorder="1" applyAlignment="1">
      <alignment horizontal="left" vertical="center" wrapText="1"/>
    </xf>
    <xf numFmtId="4" fontId="71" fillId="0" borderId="1" xfId="18" applyNumberFormat="1" applyFont="1" applyFill="1" applyBorder="1" applyAlignment="1">
      <alignment vertical="top" wrapText="1"/>
    </xf>
    <xf numFmtId="0" fontId="71" fillId="0" borderId="30" xfId="18" applyFont="1" applyFill="1" applyBorder="1" applyAlignment="1">
      <alignment vertical="top" wrapText="1"/>
    </xf>
    <xf numFmtId="0" fontId="71" fillId="0" borderId="26" xfId="18" applyFont="1" applyFill="1" applyBorder="1" applyAlignment="1">
      <alignment vertical="center" wrapText="1"/>
    </xf>
    <xf numFmtId="0" fontId="71" fillId="0" borderId="34" xfId="18" applyFont="1" applyFill="1" applyBorder="1" applyAlignment="1">
      <alignment horizontal="left" vertical="center" wrapText="1"/>
    </xf>
    <xf numFmtId="49" fontId="71" fillId="0" borderId="34" xfId="18" applyNumberFormat="1" applyFont="1" applyFill="1" applyBorder="1" applyAlignment="1">
      <alignment horizontal="left" vertical="center" wrapText="1"/>
    </xf>
    <xf numFmtId="0" fontId="71" fillId="0" borderId="57" xfId="18" applyFont="1" applyFill="1" applyBorder="1" applyAlignment="1">
      <alignment vertical="center" wrapText="1"/>
    </xf>
    <xf numFmtId="0" fontId="71" fillId="0" borderId="16" xfId="18" applyFont="1" applyFill="1" applyBorder="1" applyAlignment="1">
      <alignment vertical="center" wrapText="1"/>
    </xf>
    <xf numFmtId="0" fontId="71" fillId="0" borderId="16" xfId="18" applyFont="1" applyFill="1" applyBorder="1" applyAlignment="1">
      <alignment horizontal="left" vertical="center" wrapText="1"/>
    </xf>
    <xf numFmtId="49" fontId="71" fillId="0" borderId="16" xfId="18" applyNumberFormat="1" applyFont="1" applyFill="1" applyBorder="1" applyAlignment="1">
      <alignment horizontal="left" vertical="center" wrapText="1"/>
    </xf>
    <xf numFmtId="4" fontId="71" fillId="0" borderId="16" xfId="18" applyNumberFormat="1" applyFont="1" applyFill="1" applyBorder="1" applyAlignment="1">
      <alignment vertical="top" wrapText="1"/>
    </xf>
    <xf numFmtId="0" fontId="71" fillId="0" borderId="48" xfId="18" applyFont="1" applyFill="1" applyBorder="1" applyAlignment="1">
      <alignment vertical="top" wrapText="1"/>
    </xf>
    <xf numFmtId="0" fontId="71" fillId="0" borderId="37" xfId="18" applyFont="1" applyFill="1" applyBorder="1" applyAlignment="1">
      <alignment vertical="top" wrapText="1"/>
    </xf>
    <xf numFmtId="0" fontId="72" fillId="0" borderId="37" xfId="18" applyFont="1" applyFill="1" applyBorder="1" applyAlignment="1">
      <alignment horizontal="right" vertical="center" wrapText="1"/>
    </xf>
    <xf numFmtId="0" fontId="71" fillId="0" borderId="37" xfId="18" applyFont="1" applyFill="1" applyBorder="1" applyAlignment="1">
      <alignment horizontal="left" vertical="top" wrapText="1"/>
    </xf>
    <xf numFmtId="49" fontId="71" fillId="0" borderId="37" xfId="18" applyNumberFormat="1" applyFont="1" applyFill="1" applyBorder="1" applyAlignment="1">
      <alignment horizontal="left" vertical="top" wrapText="1"/>
    </xf>
    <xf numFmtId="0" fontId="72" fillId="0" borderId="37" xfId="18" applyFont="1" applyFill="1" applyBorder="1" applyAlignment="1">
      <alignment vertical="top" wrapText="1"/>
    </xf>
    <xf numFmtId="4" fontId="72" fillId="0" borderId="37" xfId="18" applyNumberFormat="1" applyFont="1" applyFill="1" applyBorder="1" applyAlignment="1">
      <alignment horizontal="center" vertical="center" wrapText="1"/>
    </xf>
    <xf numFmtId="0" fontId="72" fillId="0" borderId="33" xfId="18" applyFont="1" applyFill="1" applyBorder="1" applyAlignment="1">
      <alignment horizontal="center" vertical="center" wrapText="1"/>
    </xf>
    <xf numFmtId="0" fontId="71" fillId="0" borderId="4" xfId="18" applyFont="1" applyFill="1" applyBorder="1" applyAlignment="1">
      <alignment vertical="center" wrapText="1"/>
    </xf>
    <xf numFmtId="0" fontId="71" fillId="0" borderId="4" xfId="18" applyFont="1" applyFill="1" applyBorder="1" applyAlignment="1">
      <alignment horizontal="left" vertical="center" wrapText="1"/>
    </xf>
    <xf numFmtId="49" fontId="71" fillId="0" borderId="4" xfId="18" applyNumberFormat="1" applyFont="1" applyFill="1" applyBorder="1" applyAlignment="1">
      <alignment horizontal="left" vertical="center" wrapText="1"/>
    </xf>
    <xf numFmtId="4" fontId="71" fillId="0" borderId="4" xfId="18" applyNumberFormat="1" applyFont="1" applyFill="1" applyBorder="1" applyAlignment="1">
      <alignment vertical="top" wrapText="1"/>
    </xf>
    <xf numFmtId="0" fontId="71" fillId="0" borderId="27" xfId="18" applyFont="1" applyFill="1" applyBorder="1" applyAlignment="1">
      <alignment vertical="top" wrapText="1"/>
    </xf>
    <xf numFmtId="0" fontId="71" fillId="0" borderId="1" xfId="18" applyFont="1" applyFill="1" applyBorder="1" applyAlignment="1">
      <alignment vertical="top" wrapText="1"/>
    </xf>
    <xf numFmtId="0" fontId="72" fillId="0" borderId="1" xfId="18" applyFont="1" applyFill="1" applyBorder="1" applyAlignment="1">
      <alignment horizontal="center" vertical="center" wrapText="1"/>
    </xf>
    <xf numFmtId="0" fontId="71" fillId="0" borderId="1" xfId="18" applyFont="1" applyFill="1" applyBorder="1" applyAlignment="1">
      <alignment horizontal="left" vertical="top" wrapText="1"/>
    </xf>
    <xf numFmtId="49" fontId="71" fillId="0" borderId="1" xfId="18" applyNumberFormat="1" applyFont="1" applyFill="1" applyBorder="1" applyAlignment="1">
      <alignment horizontal="left" vertical="top" wrapText="1"/>
    </xf>
    <xf numFmtId="0" fontId="71" fillId="0" borderId="2" xfId="18" applyFont="1" applyFill="1" applyBorder="1" applyAlignment="1">
      <alignment vertical="center" wrapText="1"/>
    </xf>
    <xf numFmtId="0" fontId="71" fillId="0" borderId="2" xfId="18" applyFont="1" applyFill="1" applyBorder="1" applyAlignment="1">
      <alignment horizontal="left" vertical="center" wrapText="1"/>
    </xf>
    <xf numFmtId="49" fontId="71" fillId="0" borderId="2" xfId="18" applyNumberFormat="1" applyFont="1" applyFill="1" applyBorder="1" applyAlignment="1">
      <alignment horizontal="left" vertical="center" wrapText="1"/>
    </xf>
    <xf numFmtId="0" fontId="71" fillId="0" borderId="4" xfId="18" applyFont="1" applyFill="1" applyBorder="1" applyAlignment="1">
      <alignment vertical="top" wrapText="1"/>
    </xf>
    <xf numFmtId="0" fontId="71" fillId="0" borderId="0" xfId="18" applyFont="1" applyFill="1"/>
    <xf numFmtId="167" fontId="71" fillId="0" borderId="21" xfId="18" applyNumberFormat="1" applyFont="1" applyFill="1" applyBorder="1" applyAlignment="1">
      <alignment vertical="top" wrapText="1"/>
    </xf>
    <xf numFmtId="4" fontId="42" fillId="0" borderId="47" xfId="18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49" fontId="4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4" fillId="0" borderId="1" xfId="14" applyNumberFormat="1" applyFont="1" applyFill="1" applyBorder="1" applyAlignment="1">
      <alignment horizontal="right" vertical="center" wrapText="1"/>
    </xf>
    <xf numFmtId="0" fontId="7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horizontal="justify" vertical="center" wrapText="1"/>
    </xf>
    <xf numFmtId="0" fontId="14" fillId="0" borderId="0" xfId="15" applyFont="1" applyFill="1" applyBorder="1" applyAlignment="1">
      <alignment horizontal="left" vertical="center" wrapText="1"/>
    </xf>
    <xf numFmtId="0" fontId="14" fillId="0" borderId="0" xfId="15" applyFont="1" applyFill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0" xfId="15" applyFont="1" applyFill="1" applyAlignment="1">
      <alignment vertical="center" wrapText="1"/>
    </xf>
    <xf numFmtId="2" fontId="14" fillId="0" borderId="1" xfId="0" applyNumberFormat="1" applyFont="1" applyFill="1" applyBorder="1" applyAlignment="1">
      <alignment wrapText="1"/>
    </xf>
    <xf numFmtId="2" fontId="42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vertical="center" wrapText="1"/>
    </xf>
    <xf numFmtId="0" fontId="3" fillId="0" borderId="0" xfId="4" applyFont="1" applyFill="1" applyAlignment="1">
      <alignment horizontal="center" vertical="center" wrapText="1"/>
    </xf>
    <xf numFmtId="4" fontId="5" fillId="0" borderId="1" xfId="4" applyNumberFormat="1" applyFont="1" applyFill="1" applyBorder="1" applyAlignment="1">
      <alignment horizontal="center" vertical="center" wrapText="1"/>
    </xf>
    <xf numFmtId="0" fontId="26" fillId="0" borderId="5" xfId="4" applyNumberFormat="1" applyFont="1" applyFill="1" applyBorder="1" applyAlignment="1">
      <alignment horizontal="center" vertical="center" wrapText="1"/>
    </xf>
    <xf numFmtId="0" fontId="14" fillId="0" borderId="5" xfId="0" applyFont="1" applyFill="1" applyBorder="1"/>
    <xf numFmtId="4" fontId="14" fillId="0" borderId="5" xfId="17" applyNumberFormat="1" applyFont="1" applyFill="1" applyBorder="1"/>
    <xf numFmtId="170" fontId="14" fillId="0" borderId="5" xfId="0" applyNumberFormat="1" applyFont="1" applyFill="1" applyBorder="1"/>
    <xf numFmtId="4" fontId="14" fillId="0" borderId="1" xfId="17" applyNumberFormat="1" applyFont="1" applyFill="1" applyBorder="1"/>
    <xf numFmtId="0" fontId="76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vertical="center" wrapText="1"/>
    </xf>
    <xf numFmtId="0" fontId="3" fillId="0" borderId="0" xfId="4" applyFont="1" applyFill="1"/>
    <xf numFmtId="0" fontId="3" fillId="0" borderId="0" xfId="4" applyFont="1" applyFill="1" applyAlignment="1">
      <alignment vertical="center" wrapText="1"/>
    </xf>
    <xf numFmtId="0" fontId="18" fillId="0" borderId="1" xfId="4" applyFont="1" applyFill="1" applyBorder="1" applyAlignment="1">
      <alignment vertical="center" wrapText="1"/>
    </xf>
    <xf numFmtId="0" fontId="18" fillId="0" borderId="1" xfId="24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18" fillId="0" borderId="1" xfId="4" applyFont="1" applyFill="1" applyBorder="1" applyAlignment="1">
      <alignment horizontal="left" vertical="center" wrapText="1"/>
    </xf>
    <xf numFmtId="0" fontId="18" fillId="0" borderId="9" xfId="0" applyNumberFormat="1" applyFont="1" applyFill="1" applyBorder="1" applyAlignment="1">
      <alignment horizontal="left" vertical="center" wrapText="1"/>
    </xf>
    <xf numFmtId="3" fontId="18" fillId="0" borderId="1" xfId="0" applyNumberFormat="1" applyFont="1" applyFill="1" applyBorder="1" applyAlignment="1">
      <alignment horizontal="left" vertical="top" wrapText="1"/>
    </xf>
    <xf numFmtId="3" fontId="18" fillId="0" borderId="5" xfId="0" applyNumberFormat="1" applyFont="1" applyFill="1" applyBorder="1" applyAlignment="1">
      <alignment horizontal="center"/>
    </xf>
    <xf numFmtId="3" fontId="18" fillId="0" borderId="4" xfId="0" applyNumberFormat="1" applyFont="1" applyFill="1" applyBorder="1" applyAlignment="1">
      <alignment horizontal="left" vertical="top" wrapText="1"/>
    </xf>
    <xf numFmtId="3" fontId="18" fillId="0" borderId="1" xfId="24" applyNumberFormat="1" applyFont="1" applyFill="1" applyBorder="1" applyAlignment="1">
      <alignment horizontal="left" vertical="top" wrapText="1"/>
    </xf>
    <xf numFmtId="0" fontId="18" fillId="0" borderId="1" xfId="24" applyFont="1" applyFill="1" applyBorder="1" applyAlignment="1">
      <alignment horizontal="left" vertical="top" wrapText="1"/>
    </xf>
    <xf numFmtId="0" fontId="18" fillId="0" borderId="0" xfId="0" applyFont="1" applyFill="1" applyAlignment="1"/>
    <xf numFmtId="3" fontId="18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25" fillId="0" borderId="1" xfId="0" applyFont="1" applyFill="1" applyBorder="1" applyAlignment="1">
      <alignment vertical="center"/>
    </xf>
    <xf numFmtId="2" fontId="25" fillId="0" borderId="1" xfId="0" applyNumberFormat="1" applyFont="1" applyFill="1" applyBorder="1" applyAlignment="1">
      <alignment vertical="center" wrapText="1"/>
    </xf>
    <xf numFmtId="2" fontId="25" fillId="0" borderId="1" xfId="0" applyNumberFormat="1" applyFont="1" applyFill="1" applyBorder="1" applyAlignment="1">
      <alignment horizontal="center"/>
    </xf>
    <xf numFmtId="2" fontId="25" fillId="5" borderId="1" xfId="0" applyNumberFormat="1" applyFont="1" applyFill="1" applyBorder="1" applyAlignment="1">
      <alignment vertical="center" wrapText="1"/>
    </xf>
    <xf numFmtId="4" fontId="28" fillId="0" borderId="1" xfId="0" applyNumberFormat="1" applyFont="1" applyFill="1" applyBorder="1" applyAlignment="1">
      <alignment horizontal="right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/>
    </xf>
    <xf numFmtId="0" fontId="25" fillId="0" borderId="1" xfId="0" applyFont="1" applyFill="1" applyBorder="1" applyAlignment="1">
      <alignment horizontal="left" vertical="center"/>
    </xf>
    <xf numFmtId="4" fontId="3" fillId="0" borderId="0" xfId="0" applyNumberFormat="1" applyFont="1" applyFill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right" vertical="center"/>
    </xf>
    <xf numFmtId="0" fontId="77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 wrapText="1"/>
    </xf>
    <xf numFmtId="0" fontId="18" fillId="0" borderId="4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2" fontId="32" fillId="0" borderId="1" xfId="0" applyNumberFormat="1" applyFont="1" applyFill="1" applyBorder="1" applyAlignment="1">
      <alignment horizontal="right" vertical="center" wrapText="1"/>
    </xf>
    <xf numFmtId="4" fontId="32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 wrapText="1"/>
    </xf>
    <xf numFmtId="49" fontId="4" fillId="0" borderId="9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170" fontId="25" fillId="0" borderId="1" xfId="0" applyNumberFormat="1" applyFont="1" applyFill="1" applyBorder="1" applyAlignment="1">
      <alignment horizontal="center"/>
    </xf>
    <xf numFmtId="2" fontId="42" fillId="5" borderId="1" xfId="0" applyNumberFormat="1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49" fontId="25" fillId="0" borderId="1" xfId="18" applyNumberFormat="1" applyFont="1" applyFill="1" applyBorder="1" applyAlignment="1">
      <alignment horizontal="left" vertical="top" wrapText="1"/>
    </xf>
    <xf numFmtId="0" fontId="25" fillId="0" borderId="1" xfId="18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33" fillId="0" borderId="5" xfId="14" applyNumberFormat="1" applyFont="1" applyFill="1" applyBorder="1" applyAlignment="1">
      <alignment horizontal="center" vertical="center"/>
    </xf>
    <xf numFmtId="2" fontId="33" fillId="0" borderId="1" xfId="14" applyNumberFormat="1" applyFont="1" applyFill="1" applyBorder="1"/>
    <xf numFmtId="1" fontId="33" fillId="0" borderId="1" xfId="14" applyNumberFormat="1" applyFont="1" applyFill="1" applyBorder="1" applyAlignment="1">
      <alignment horizontal="center"/>
    </xf>
    <xf numFmtId="1" fontId="28" fillId="0" borderId="5" xfId="14" applyNumberFormat="1" applyFont="1" applyFill="1" applyBorder="1" applyAlignment="1">
      <alignment horizontal="center" vertical="center"/>
    </xf>
    <xf numFmtId="1" fontId="33" fillId="0" borderId="1" xfId="14" applyNumberFormat="1" applyFont="1" applyFill="1" applyBorder="1" applyAlignment="1">
      <alignment horizontal="center" vertical="center"/>
    </xf>
    <xf numFmtId="2" fontId="28" fillId="0" borderId="1" xfId="14" applyNumberFormat="1" applyFont="1" applyFill="1" applyBorder="1"/>
    <xf numFmtId="1" fontId="28" fillId="0" borderId="1" xfId="14" applyNumberFormat="1" applyFont="1" applyFill="1" applyBorder="1" applyAlignment="1">
      <alignment horizontal="center"/>
    </xf>
    <xf numFmtId="0" fontId="28" fillId="0" borderId="1" xfId="14" applyFont="1" applyFill="1" applyBorder="1" applyAlignment="1">
      <alignment horizontal="center"/>
    </xf>
    <xf numFmtId="0" fontId="28" fillId="0" borderId="1" xfId="14" applyFont="1" applyFill="1" applyBorder="1"/>
    <xf numFmtId="2" fontId="32" fillId="0" borderId="1" xfId="0" applyNumberFormat="1" applyFont="1" applyFill="1" applyBorder="1" applyAlignment="1">
      <alignment vertical="center" wrapText="1"/>
    </xf>
    <xf numFmtId="3" fontId="18" fillId="0" borderId="10" xfId="4" applyNumberFormat="1" applyFont="1" applyFill="1" applyBorder="1" applyAlignment="1">
      <alignment vertical="top" wrapText="1"/>
    </xf>
    <xf numFmtId="2" fontId="32" fillId="0" borderId="1" xfId="0" applyNumberFormat="1" applyFont="1" applyFill="1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66" fillId="0" borderId="0" xfId="4" applyFont="1" applyAlignment="1">
      <alignment horizontal="center" vertical="center" wrapText="1"/>
    </xf>
    <xf numFmtId="0" fontId="79" fillId="2" borderId="1" xfId="4" applyNumberFormat="1" applyFont="1" applyFill="1" applyBorder="1" applyAlignment="1">
      <alignment horizontal="center" vertical="center" wrapText="1"/>
    </xf>
    <xf numFmtId="0" fontId="9" fillId="2" borderId="1" xfId="4" applyNumberFormat="1" applyFont="1" applyFill="1" applyBorder="1" applyAlignment="1">
      <alignment horizontal="center" vertical="center" wrapText="1"/>
    </xf>
    <xf numFmtId="0" fontId="47" fillId="2" borderId="1" xfId="4" applyNumberFormat="1" applyFont="1" applyFill="1" applyBorder="1" applyAlignment="1">
      <alignment horizontal="left" vertical="center" wrapText="1"/>
    </xf>
    <xf numFmtId="0" fontId="47" fillId="2" borderId="1" xfId="4" applyNumberFormat="1" applyFont="1" applyFill="1" applyBorder="1" applyAlignment="1">
      <alignment horizontal="center" vertical="center" wrapText="1"/>
    </xf>
    <xf numFmtId="165" fontId="9" fillId="0" borderId="1" xfId="4" applyNumberFormat="1" applyFont="1" applyFill="1" applyBorder="1" applyAlignment="1">
      <alignment horizontal="center" vertical="center" wrapText="1"/>
    </xf>
    <xf numFmtId="49" fontId="47" fillId="2" borderId="1" xfId="4" applyNumberFormat="1" applyFont="1" applyFill="1" applyBorder="1" applyAlignment="1">
      <alignment horizontal="left" vertical="center" wrapText="1"/>
    </xf>
    <xf numFmtId="0" fontId="9" fillId="0" borderId="1" xfId="4" applyFont="1" applyBorder="1" applyAlignment="1">
      <alignment horizontal="center" vertical="center" wrapText="1"/>
    </xf>
    <xf numFmtId="169" fontId="9" fillId="0" borderId="1" xfId="4" applyNumberFormat="1" applyFont="1" applyBorder="1" applyAlignment="1">
      <alignment horizontal="center" vertical="center" wrapText="1"/>
    </xf>
    <xf numFmtId="0" fontId="81" fillId="0" borderId="1" xfId="12" applyNumberFormat="1" applyFont="1" applyFill="1" applyBorder="1" applyAlignment="1">
      <alignment horizontal="center" vertical="center" wrapText="1"/>
    </xf>
    <xf numFmtId="0" fontId="20" fillId="0" borderId="1" xfId="12" applyNumberFormat="1" applyFont="1" applyFill="1" applyBorder="1" applyAlignment="1">
      <alignment vertical="center"/>
    </xf>
    <xf numFmtId="49" fontId="25" fillId="0" borderId="1" xfId="18" applyNumberFormat="1" applyFont="1" applyFill="1" applyBorder="1" applyAlignment="1">
      <alignment horizontal="left" vertical="top" wrapText="1"/>
    </xf>
    <xf numFmtId="0" fontId="25" fillId="0" borderId="1" xfId="18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vertical="center"/>
    </xf>
    <xf numFmtId="0" fontId="25" fillId="0" borderId="34" xfId="18" applyNumberFormat="1" applyFont="1" applyFill="1" applyBorder="1" applyAlignment="1">
      <alignment horizontal="left" vertical="top" wrapText="1"/>
    </xf>
    <xf numFmtId="0" fontId="25" fillId="0" borderId="1" xfId="18" applyNumberFormat="1" applyFont="1" applyFill="1" applyBorder="1" applyAlignment="1">
      <alignment horizontal="left" vertical="top"/>
    </xf>
    <xf numFmtId="0" fontId="25" fillId="0" borderId="1" xfId="18" applyNumberFormat="1" applyFont="1" applyFill="1" applyBorder="1" applyAlignment="1">
      <alignment horizontal="left" vertical="top" wrapText="1"/>
    </xf>
    <xf numFmtId="49" fontId="25" fillId="0" borderId="1" xfId="18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/>
    </xf>
    <xf numFmtId="0" fontId="80" fillId="0" borderId="58" xfId="0" applyFont="1" applyBorder="1" applyAlignment="1">
      <alignment horizontal="center" vertical="center" wrapText="1"/>
    </xf>
    <xf numFmtId="0" fontId="80" fillId="0" borderId="59" xfId="0" applyFont="1" applyBorder="1" applyAlignment="1">
      <alignment horizontal="center" vertical="center" wrapText="1"/>
    </xf>
    <xf numFmtId="0" fontId="83" fillId="0" borderId="59" xfId="0" applyFont="1" applyBorder="1" applyAlignment="1">
      <alignment horizontal="center" vertical="center" wrapText="1"/>
    </xf>
    <xf numFmtId="0" fontId="41" fillId="0" borderId="60" xfId="0" applyFont="1" applyBorder="1" applyAlignment="1">
      <alignment horizontal="left" vertical="center" wrapText="1"/>
    </xf>
    <xf numFmtId="0" fontId="41" fillId="0" borderId="61" xfId="0" applyFont="1" applyBorder="1" applyAlignment="1">
      <alignment horizontal="center" vertical="center" wrapText="1"/>
    </xf>
    <xf numFmtId="0" fontId="32" fillId="0" borderId="61" xfId="0" applyFont="1" applyBorder="1" applyAlignment="1">
      <alignment horizontal="center" vertical="center" wrapText="1"/>
    </xf>
    <xf numFmtId="0" fontId="32" fillId="0" borderId="50" xfId="0" applyFont="1" applyBorder="1" applyAlignment="1">
      <alignment vertical="center" wrapText="1"/>
    </xf>
    <xf numFmtId="0" fontId="84" fillId="0" borderId="50" xfId="0" applyFont="1" applyBorder="1" applyAlignment="1">
      <alignment horizontal="left" vertical="center" wrapText="1"/>
    </xf>
    <xf numFmtId="0" fontId="32" fillId="0" borderId="50" xfId="0" applyFont="1" applyBorder="1" applyAlignment="1">
      <alignment vertical="top" wrapText="1"/>
    </xf>
    <xf numFmtId="0" fontId="86" fillId="0" borderId="50" xfId="0" applyFont="1" applyBorder="1" applyAlignment="1">
      <alignment vertical="center" wrapText="1"/>
    </xf>
    <xf numFmtId="0" fontId="29" fillId="0" borderId="50" xfId="0" applyFont="1" applyBorder="1" applyAlignment="1">
      <alignment horizontal="center" vertical="center" wrapText="1"/>
    </xf>
    <xf numFmtId="0" fontId="84" fillId="0" borderId="50" xfId="0" applyFont="1" applyBorder="1" applyAlignment="1">
      <alignment vertical="center" wrapText="1"/>
    </xf>
    <xf numFmtId="0" fontId="0" fillId="0" borderId="50" xfId="0" applyBorder="1" applyAlignment="1">
      <alignment vertical="top" wrapText="1"/>
    </xf>
    <xf numFmtId="0" fontId="32" fillId="0" borderId="50" xfId="0" applyFont="1" applyBorder="1" applyAlignment="1">
      <alignment horizontal="left" vertical="center" wrapText="1" indent="4"/>
    </xf>
    <xf numFmtId="0" fontId="89" fillId="0" borderId="50" xfId="0" applyFont="1" applyBorder="1" applyAlignment="1">
      <alignment horizontal="left" vertical="center" wrapText="1" indent="3"/>
    </xf>
    <xf numFmtId="0" fontId="0" fillId="0" borderId="61" xfId="0" applyBorder="1" applyAlignment="1">
      <alignment vertical="top" wrapText="1"/>
    </xf>
    <xf numFmtId="0" fontId="29" fillId="0" borderId="61" xfId="0" applyFont="1" applyBorder="1" applyAlignment="1">
      <alignment horizontal="center" vertical="center" wrapText="1"/>
    </xf>
    <xf numFmtId="0" fontId="32" fillId="0" borderId="50" xfId="0" applyFont="1" applyBorder="1" applyAlignment="1">
      <alignment horizontal="center" vertical="center" wrapText="1"/>
    </xf>
    <xf numFmtId="0" fontId="86" fillId="0" borderId="50" xfId="0" applyFont="1" applyBorder="1" applyAlignment="1">
      <alignment horizontal="left" vertical="center" wrapText="1" indent="4"/>
    </xf>
    <xf numFmtId="0" fontId="32" fillId="0" borderId="61" xfId="0" applyFont="1" applyBorder="1" applyAlignment="1">
      <alignment horizontal="left" vertical="top" wrapText="1" indent="4"/>
    </xf>
    <xf numFmtId="0" fontId="32" fillId="0" borderId="50" xfId="0" applyFont="1" applyBorder="1" applyAlignment="1">
      <alignment horizontal="center" vertical="top" wrapText="1"/>
    </xf>
    <xf numFmtId="0" fontId="86" fillId="0" borderId="50" xfId="0" applyFont="1" applyBorder="1" applyAlignment="1">
      <alignment vertical="top" wrapText="1"/>
    </xf>
    <xf numFmtId="0" fontId="32" fillId="0" borderId="50" xfId="0" applyFont="1" applyBorder="1" applyAlignment="1">
      <alignment horizontal="left" vertical="top" wrapText="1"/>
    </xf>
    <xf numFmtId="0" fontId="32" fillId="0" borderId="61" xfId="0" applyFont="1" applyBorder="1" applyAlignment="1">
      <alignment vertical="top" wrapText="1"/>
    </xf>
    <xf numFmtId="0" fontId="86" fillId="0" borderId="50" xfId="0" applyFont="1" applyBorder="1" applyAlignment="1">
      <alignment horizontal="left" vertical="top" wrapText="1"/>
    </xf>
    <xf numFmtId="0" fontId="32" fillId="0" borderId="61" xfId="0" applyFont="1" applyBorder="1" applyAlignment="1">
      <alignment horizontal="left" vertical="top" wrapText="1"/>
    </xf>
    <xf numFmtId="0" fontId="49" fillId="0" borderId="50" xfId="0" applyFont="1" applyBorder="1" applyAlignment="1">
      <alignment horizontal="left" vertical="top" wrapText="1"/>
    </xf>
    <xf numFmtId="0" fontId="91" fillId="0" borderId="50" xfId="0" applyFont="1" applyBorder="1" applyAlignment="1">
      <alignment horizontal="left" vertical="top" wrapText="1"/>
    </xf>
    <xf numFmtId="0" fontId="32" fillId="0" borderId="62" xfId="0" applyFont="1" applyBorder="1" applyAlignment="1">
      <alignment vertical="top" wrapText="1"/>
    </xf>
    <xf numFmtId="0" fontId="32" fillId="0" borderId="64" xfId="0" applyFont="1" applyBorder="1" applyAlignment="1">
      <alignment vertical="top" wrapText="1"/>
    </xf>
    <xf numFmtId="0" fontId="32" fillId="0" borderId="63" xfId="0" applyFont="1" applyBorder="1" applyAlignment="1">
      <alignment vertical="top" wrapText="1"/>
    </xf>
    <xf numFmtId="0" fontId="0" fillId="0" borderId="63" xfId="0" applyBorder="1" applyAlignment="1">
      <alignment vertical="top" wrapText="1"/>
    </xf>
    <xf numFmtId="0" fontId="0" fillId="0" borderId="60" xfId="0" applyBorder="1" applyAlignment="1">
      <alignment vertical="top" wrapText="1"/>
    </xf>
    <xf numFmtId="0" fontId="32" fillId="0" borderId="61" xfId="0" applyFont="1" applyBorder="1" applyAlignment="1">
      <alignment horizontal="center" vertical="top" wrapText="1"/>
    </xf>
    <xf numFmtId="49" fontId="18" fillId="0" borderId="1" xfId="0" applyNumberFormat="1" applyFont="1" applyFill="1" applyBorder="1" applyAlignment="1">
      <alignment horizontal="center" vertical="center"/>
    </xf>
    <xf numFmtId="0" fontId="14" fillId="0" borderId="1" xfId="19" applyNumberFormat="1" applyFont="1" applyFill="1" applyBorder="1" applyAlignment="1">
      <alignment horizontal="center" vertical="center" wrapText="1"/>
    </xf>
    <xf numFmtId="1" fontId="28" fillId="0" borderId="1" xfId="14" applyNumberFormat="1" applyFont="1" applyFill="1" applyBorder="1" applyAlignment="1">
      <alignment horizontal="center" vertical="center"/>
    </xf>
    <xf numFmtId="1" fontId="3" fillId="0" borderId="2" xfId="14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0" fillId="0" borderId="2" xfId="0" applyFill="1" applyBorder="1"/>
    <xf numFmtId="0" fontId="3" fillId="0" borderId="2" xfId="0" applyFont="1" applyFill="1" applyBorder="1" applyAlignment="1">
      <alignment horizontal="center"/>
    </xf>
    <xf numFmtId="0" fontId="28" fillId="0" borderId="2" xfId="0" applyFont="1" applyFill="1" applyBorder="1"/>
    <xf numFmtId="0" fontId="61" fillId="0" borderId="1" xfId="0" applyFont="1" applyFill="1" applyBorder="1"/>
    <xf numFmtId="0" fontId="78" fillId="0" borderId="0" xfId="4" applyFont="1" applyFill="1" applyAlignment="1">
      <alignment vertical="center"/>
    </xf>
    <xf numFmtId="0" fontId="7" fillId="0" borderId="0" xfId="4" applyFont="1" applyFill="1" applyAlignment="1">
      <alignment vertical="center" wrapText="1"/>
    </xf>
    <xf numFmtId="167" fontId="3" fillId="0" borderId="1" xfId="4" applyNumberFormat="1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wrapText="1"/>
    </xf>
    <xf numFmtId="0" fontId="3" fillId="0" borderId="1" xfId="4" applyNumberFormat="1" applyFont="1" applyFill="1" applyBorder="1" applyAlignment="1">
      <alignment horizontal="left" wrapText="1"/>
    </xf>
    <xf numFmtId="167" fontId="3" fillId="0" borderId="1" xfId="4" applyNumberFormat="1" applyFont="1" applyFill="1" applyBorder="1"/>
    <xf numFmtId="4" fontId="3" fillId="0" borderId="1" xfId="4" applyNumberFormat="1" applyFont="1" applyFill="1" applyBorder="1"/>
    <xf numFmtId="2" fontId="3" fillId="0" borderId="1" xfId="4" applyNumberFormat="1" applyFont="1" applyFill="1" applyBorder="1"/>
    <xf numFmtId="165" fontId="3" fillId="0" borderId="0" xfId="4" applyNumberFormat="1" applyFont="1" applyFill="1"/>
    <xf numFmtId="167" fontId="3" fillId="0" borderId="0" xfId="4" applyNumberFormat="1" applyFont="1" applyFill="1"/>
    <xf numFmtId="0" fontId="28" fillId="0" borderId="0" xfId="0" applyFont="1" applyFill="1" applyBorder="1"/>
    <xf numFmtId="0" fontId="0" fillId="0" borderId="0" xfId="0" applyFill="1" applyAlignment="1">
      <alignment horizontal="center"/>
    </xf>
    <xf numFmtId="0" fontId="28" fillId="0" borderId="0" xfId="0" applyFont="1" applyFill="1" applyAlignment="1">
      <alignment horizontal="center"/>
    </xf>
    <xf numFmtId="3" fontId="28" fillId="0" borderId="0" xfId="0" applyNumberFormat="1" applyFont="1" applyFill="1"/>
    <xf numFmtId="3" fontId="28" fillId="0" borderId="0" xfId="0" applyNumberFormat="1" applyFont="1" applyFill="1" applyBorder="1"/>
    <xf numFmtId="0" fontId="28" fillId="0" borderId="1" xfId="0" applyFont="1" applyFill="1" applyBorder="1" applyAlignment="1">
      <alignment horizontal="center" vertical="center"/>
    </xf>
    <xf numFmtId="0" fontId="3" fillId="0" borderId="1" xfId="14" applyFont="1" applyFill="1" applyBorder="1" applyAlignment="1">
      <alignment horizontal="center" vertical="center" wrapText="1"/>
    </xf>
    <xf numFmtId="3" fontId="3" fillId="0" borderId="1" xfId="14" applyNumberFormat="1" applyFont="1" applyFill="1" applyBorder="1" applyAlignment="1">
      <alignment horizontal="center" vertical="center" wrapText="1"/>
    </xf>
    <xf numFmtId="170" fontId="3" fillId="0" borderId="1" xfId="14" applyNumberFormat="1" applyFont="1" applyFill="1" applyBorder="1" applyAlignment="1">
      <alignment horizontal="center" vertical="center" wrapText="1"/>
    </xf>
    <xf numFmtId="2" fontId="3" fillId="0" borderId="1" xfId="14" applyNumberFormat="1" applyFont="1" applyFill="1" applyBorder="1" applyAlignment="1">
      <alignment horizontal="center" vertical="center" wrapText="1"/>
    </xf>
    <xf numFmtId="3" fontId="3" fillId="0" borderId="9" xfId="14" applyNumberFormat="1" applyFont="1" applyFill="1" applyBorder="1" applyAlignment="1">
      <alignment horizontal="center" vertical="center" wrapText="1"/>
    </xf>
    <xf numFmtId="0" fontId="7" fillId="0" borderId="1" xfId="12" applyNumberFormat="1" applyFont="1" applyFill="1" applyBorder="1" applyAlignment="1">
      <alignment wrapText="1"/>
    </xf>
    <xf numFmtId="3" fontId="33" fillId="0" borderId="1" xfId="0" applyNumberFormat="1" applyFont="1" applyFill="1" applyBorder="1"/>
    <xf numFmtId="3" fontId="33" fillId="0" borderId="9" xfId="0" applyNumberFormat="1" applyFont="1" applyFill="1" applyBorder="1"/>
    <xf numFmtId="0" fontId="3" fillId="0" borderId="1" xfId="12" applyNumberFormat="1" applyFont="1" applyFill="1" applyBorder="1" applyAlignment="1">
      <alignment vertical="top" wrapText="1"/>
    </xf>
    <xf numFmtId="170" fontId="28" fillId="0" borderId="1" xfId="0" applyNumberFormat="1" applyFont="1" applyFill="1" applyBorder="1" applyAlignment="1">
      <alignment horizontal="center"/>
    </xf>
    <xf numFmtId="3" fontId="28" fillId="0" borderId="1" xfId="0" applyNumberFormat="1" applyFont="1" applyFill="1" applyBorder="1"/>
    <xf numFmtId="3" fontId="28" fillId="0" borderId="9" xfId="0" applyNumberFormat="1" applyFont="1" applyFill="1" applyBorder="1"/>
    <xf numFmtId="0" fontId="92" fillId="0" borderId="1" xfId="0" applyFont="1" applyFill="1" applyBorder="1" applyAlignment="1">
      <alignment vertical="top" wrapText="1"/>
    </xf>
    <xf numFmtId="0" fontId="28" fillId="0" borderId="1" xfId="0" applyNumberFormat="1" applyFont="1" applyFill="1" applyBorder="1" applyAlignment="1">
      <alignment horizontal="center"/>
    </xf>
    <xf numFmtId="0" fontId="9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vertical="top" wrapText="1"/>
    </xf>
    <xf numFmtId="170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3" fontId="3" fillId="0" borderId="1" xfId="0" applyNumberFormat="1" applyFont="1" applyFill="1" applyBorder="1"/>
    <xf numFmtId="0" fontId="3" fillId="0" borderId="1" xfId="0" applyNumberFormat="1" applyFont="1" applyFill="1" applyBorder="1" applyAlignment="1">
      <alignment horizontal="center"/>
    </xf>
    <xf numFmtId="3" fontId="3" fillId="0" borderId="9" xfId="0" applyNumberFormat="1" applyFont="1" applyFill="1" applyBorder="1"/>
    <xf numFmtId="170" fontId="28" fillId="0" borderId="1" xfId="0" applyNumberFormat="1" applyFont="1" applyFill="1" applyBorder="1" applyAlignment="1">
      <alignment horizontal="center" vertical="center"/>
    </xf>
    <xf numFmtId="170" fontId="28" fillId="0" borderId="1" xfId="0" applyNumberFormat="1" applyFont="1" applyFill="1" applyBorder="1"/>
    <xf numFmtId="2" fontId="28" fillId="0" borderId="1" xfId="0" applyNumberFormat="1" applyFont="1" applyFill="1" applyBorder="1" applyAlignment="1">
      <alignment horizontal="center"/>
    </xf>
    <xf numFmtId="0" fontId="33" fillId="0" borderId="1" xfId="0" applyFont="1" applyFill="1" applyBorder="1"/>
    <xf numFmtId="0" fontId="9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18" fillId="0" borderId="0" xfId="27" applyFont="1" applyFill="1" applyAlignment="1">
      <alignment horizontal="center" vertical="center"/>
    </xf>
    <xf numFmtId="0" fontId="14" fillId="0" borderId="0" xfId="27" applyFont="1" applyFill="1" applyAlignment="1">
      <alignment horizontal="center" vertical="center"/>
    </xf>
    <xf numFmtId="0" fontId="18" fillId="0" borderId="0" xfId="27" applyFont="1" applyFill="1" applyAlignment="1">
      <alignment wrapText="1"/>
    </xf>
    <xf numFmtId="0" fontId="18" fillId="0" borderId="0" xfId="27" applyFont="1" applyFill="1"/>
    <xf numFmtId="0" fontId="10" fillId="0" borderId="0" xfId="27" applyFont="1" applyFill="1" applyAlignment="1">
      <alignment vertical="center" wrapText="1"/>
    </xf>
    <xf numFmtId="0" fontId="18" fillId="0" borderId="0" xfId="27" applyFont="1" applyFill="1" applyAlignment="1">
      <alignment horizontal="center" vertical="center" wrapText="1"/>
    </xf>
    <xf numFmtId="0" fontId="18" fillId="0" borderId="1" xfId="27" applyFont="1" applyFill="1" applyBorder="1" applyAlignment="1">
      <alignment horizontal="center" vertical="center" wrapText="1"/>
    </xf>
    <xf numFmtId="0" fontId="14" fillId="0" borderId="1" xfId="29" applyFont="1" applyFill="1" applyBorder="1" applyAlignment="1">
      <alignment horizontal="center" vertical="center" wrapText="1"/>
    </xf>
    <xf numFmtId="0" fontId="25" fillId="0" borderId="1" xfId="29" applyFont="1" applyFill="1" applyBorder="1" applyAlignment="1">
      <alignment horizontal="center" vertical="center" wrapText="1"/>
    </xf>
    <xf numFmtId="0" fontId="25" fillId="0" borderId="1" xfId="29" applyFont="1" applyFill="1" applyBorder="1" applyAlignment="1">
      <alignment horizontal="left" vertical="center" wrapText="1"/>
    </xf>
    <xf numFmtId="0" fontId="25" fillId="0" borderId="1" xfId="27" applyFont="1" applyFill="1" applyBorder="1" applyAlignment="1">
      <alignment wrapText="1"/>
    </xf>
    <xf numFmtId="0" fontId="25" fillId="0" borderId="1" xfId="27" applyFont="1" applyFill="1" applyBorder="1" applyAlignment="1">
      <alignment vertical="top" wrapText="1"/>
    </xf>
    <xf numFmtId="0" fontId="18" fillId="0" borderId="1" xfId="27" applyFont="1" applyFill="1" applyBorder="1" applyAlignment="1">
      <alignment wrapText="1"/>
    </xf>
    <xf numFmtId="0" fontId="25" fillId="0" borderId="1" xfId="27" applyFont="1" applyFill="1" applyBorder="1" applyAlignment="1">
      <alignment horizontal="justify" vertical="top" wrapText="1"/>
    </xf>
    <xf numFmtId="0" fontId="25" fillId="0" borderId="1" xfId="27" applyFont="1" applyFill="1" applyBorder="1" applyAlignment="1">
      <alignment horizontal="left" wrapText="1"/>
    </xf>
    <xf numFmtId="0" fontId="25" fillId="0" borderId="1" xfId="27" applyFont="1" applyFill="1" applyBorder="1" applyAlignment="1">
      <alignment vertical="center" wrapText="1"/>
    </xf>
    <xf numFmtId="0" fontId="25" fillId="0" borderId="1" xfId="27" applyFont="1" applyFill="1" applyBorder="1" applyAlignment="1">
      <alignment horizontal="left" vertical="center" wrapText="1"/>
    </xf>
    <xf numFmtId="0" fontId="18" fillId="0" borderId="1" xfId="27" applyFont="1" applyFill="1" applyBorder="1" applyAlignment="1">
      <alignment horizontal="center" vertical="center"/>
    </xf>
    <xf numFmtId="0" fontId="25" fillId="0" borderId="1" xfId="29" applyFont="1" applyFill="1" applyBorder="1" applyAlignment="1">
      <alignment vertical="center" wrapText="1"/>
    </xf>
    <xf numFmtId="0" fontId="18" fillId="0" borderId="1" xfId="27" applyFont="1" applyFill="1" applyBorder="1"/>
    <xf numFmtId="0" fontId="25" fillId="0" borderId="1" xfId="29" applyFont="1" applyFill="1" applyBorder="1" applyAlignment="1">
      <alignment horizontal="center" vertical="center" wrapText="1" shrinkToFit="1"/>
    </xf>
    <xf numFmtId="0" fontId="25" fillId="0" borderId="1" xfId="27" applyFont="1" applyFill="1" applyBorder="1" applyAlignment="1">
      <alignment wrapText="1" shrinkToFit="1"/>
    </xf>
    <xf numFmtId="0" fontId="18" fillId="0" borderId="0" xfId="27" applyFont="1" applyFill="1" applyAlignment="1">
      <alignment shrinkToFit="1"/>
    </xf>
    <xf numFmtId="0" fontId="75" fillId="0" borderId="1" xfId="27" applyFont="1" applyFill="1" applyBorder="1" applyAlignment="1">
      <alignment wrapText="1"/>
    </xf>
    <xf numFmtId="0" fontId="14" fillId="0" borderId="1" xfId="27" applyNumberFormat="1" applyFont="1" applyFill="1" applyBorder="1" applyAlignment="1">
      <alignment horizontal="center" vertical="top" wrapText="1"/>
    </xf>
    <xf numFmtId="0" fontId="18" fillId="0" borderId="1" xfId="27" applyFont="1" applyFill="1" applyBorder="1" applyAlignment="1">
      <alignment horizontal="center"/>
    </xf>
    <xf numFmtId="0" fontId="14" fillId="0" borderId="1" xfId="27" applyNumberFormat="1" applyFont="1" applyFill="1" applyBorder="1" applyAlignment="1">
      <alignment horizontal="center" vertical="center" wrapText="1"/>
    </xf>
    <xf numFmtId="0" fontId="14" fillId="0" borderId="1" xfId="27" applyFont="1" applyFill="1" applyBorder="1" applyAlignment="1">
      <alignment horizontal="center" vertical="center"/>
    </xf>
    <xf numFmtId="0" fontId="25" fillId="0" borderId="0" xfId="27" applyFont="1" applyFill="1" applyAlignment="1">
      <alignment wrapText="1"/>
    </xf>
    <xf numFmtId="4" fontId="35" fillId="0" borderId="0" xfId="28" applyNumberFormat="1" applyFont="1" applyAlignment="1">
      <alignment horizontal="center" vertical="center" wrapText="1"/>
    </xf>
    <xf numFmtId="0" fontId="3" fillId="0" borderId="0" xfId="28" applyFont="1" applyFill="1" applyAlignment="1">
      <alignment vertical="center" wrapText="1"/>
    </xf>
    <xf numFmtId="4" fontId="35" fillId="0" borderId="1" xfId="28" applyNumberFormat="1" applyFont="1" applyBorder="1" applyAlignment="1">
      <alignment horizontal="center" vertical="center" wrapText="1"/>
    </xf>
    <xf numFmtId="4" fontId="35" fillId="0" borderId="1" xfId="28" applyNumberFormat="1" applyFont="1" applyBorder="1" applyAlignment="1">
      <alignment horizontal="left" vertical="center" wrapText="1"/>
    </xf>
    <xf numFmtId="167" fontId="35" fillId="0" borderId="1" xfId="28" applyNumberFormat="1" applyFont="1" applyFill="1" applyBorder="1" applyAlignment="1">
      <alignment horizontal="center" vertical="center" wrapText="1"/>
    </xf>
    <xf numFmtId="4" fontId="35" fillId="0" borderId="1" xfId="28" applyNumberFormat="1" applyFont="1" applyFill="1" applyBorder="1" applyAlignment="1">
      <alignment horizontal="center" vertical="center" wrapText="1"/>
    </xf>
    <xf numFmtId="4" fontId="35" fillId="0" borderId="0" xfId="28" applyNumberFormat="1" applyFont="1" applyFill="1" applyAlignment="1">
      <alignment horizontal="center" vertical="center" wrapText="1"/>
    </xf>
    <xf numFmtId="0" fontId="3" fillId="0" borderId="0" xfId="28" applyFont="1" applyFill="1"/>
    <xf numFmtId="0" fontId="3" fillId="0" borderId="0" xfId="28" applyFont="1" applyFill="1" applyAlignment="1">
      <alignment wrapText="1"/>
    </xf>
    <xf numFmtId="0" fontId="78" fillId="0" borderId="0" xfId="28" applyFont="1" applyFill="1"/>
    <xf numFmtId="174" fontId="3" fillId="0" borderId="0" xfId="28" applyNumberFormat="1" applyFont="1" applyFill="1" applyAlignment="1">
      <alignment wrapText="1"/>
    </xf>
    <xf numFmtId="167" fontId="28" fillId="0" borderId="1" xfId="28" applyNumberFormat="1" applyFont="1" applyFill="1" applyBorder="1" applyAlignment="1">
      <alignment horizontal="center" vertical="center" wrapText="1"/>
    </xf>
    <xf numFmtId="0" fontId="3" fillId="0" borderId="1" xfId="28" applyFont="1" applyFill="1" applyBorder="1" applyAlignment="1">
      <alignment horizontal="center" vertical="center" wrapText="1"/>
    </xf>
    <xf numFmtId="167" fontId="3" fillId="0" borderId="1" xfId="28" applyNumberFormat="1" applyFont="1" applyFill="1" applyBorder="1" applyAlignment="1">
      <alignment horizontal="center" vertical="center" wrapText="1"/>
    </xf>
    <xf numFmtId="0" fontId="3" fillId="0" borderId="0" xfId="28" applyFont="1" applyFill="1" applyAlignment="1">
      <alignment horizontal="center" vertical="center" wrapText="1"/>
    </xf>
    <xf numFmtId="167" fontId="28" fillId="0" borderId="1" xfId="28" applyNumberFormat="1" applyFont="1" applyFill="1" applyBorder="1"/>
    <xf numFmtId="175" fontId="28" fillId="0" borderId="1" xfId="28" applyNumberFormat="1" applyFont="1" applyFill="1" applyBorder="1"/>
    <xf numFmtId="165" fontId="3" fillId="0" borderId="1" xfId="28" applyNumberFormat="1" applyFont="1" applyFill="1" applyBorder="1" applyAlignment="1">
      <alignment horizontal="center" vertical="center" wrapText="1"/>
    </xf>
    <xf numFmtId="1" fontId="3" fillId="0" borderId="1" xfId="28" applyNumberFormat="1" applyFont="1" applyFill="1" applyBorder="1" applyAlignment="1">
      <alignment horizontal="center" vertical="center" wrapText="1"/>
    </xf>
    <xf numFmtId="2" fontId="3" fillId="0" borderId="1" xfId="28" applyNumberFormat="1" applyFont="1" applyFill="1" applyBorder="1"/>
    <xf numFmtId="4" fontId="18" fillId="0" borderId="1" xfId="24" applyNumberFormat="1" applyFont="1" applyFill="1" applyBorder="1" applyAlignment="1">
      <alignment horizontal="center" vertical="center" wrapText="1"/>
    </xf>
    <xf numFmtId="3" fontId="18" fillId="0" borderId="10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8" fillId="0" borderId="12" xfId="8" applyNumberFormat="1" applyFont="1" applyFill="1" applyBorder="1" applyAlignment="1">
      <alignment horizontal="center" vertical="center"/>
    </xf>
    <xf numFmtId="49" fontId="18" fillId="0" borderId="14" xfId="8" applyNumberFormat="1" applyFont="1" applyFill="1" applyBorder="1" applyAlignment="1">
      <alignment horizontal="center" vertical="center"/>
    </xf>
    <xf numFmtId="3" fontId="18" fillId="0" borderId="7" xfId="0" applyNumberFormat="1" applyFont="1" applyFill="1" applyBorder="1" applyAlignment="1">
      <alignment horizontal="center" vertical="center"/>
    </xf>
    <xf numFmtId="3" fontId="18" fillId="0" borderId="54" xfId="0" applyNumberFormat="1" applyFont="1" applyFill="1" applyBorder="1" applyAlignment="1">
      <alignment horizontal="center" vertical="center"/>
    </xf>
    <xf numFmtId="3" fontId="26" fillId="0" borderId="10" xfId="24" applyNumberFormat="1" applyFont="1" applyFill="1" applyBorder="1" applyAlignment="1">
      <alignment horizontal="center" wrapText="1"/>
    </xf>
    <xf numFmtId="3" fontId="26" fillId="0" borderId="5" xfId="24" applyNumberFormat="1" applyFont="1" applyFill="1" applyBorder="1" applyAlignment="1">
      <alignment horizontal="center" wrapText="1"/>
    </xf>
    <xf numFmtId="0" fontId="18" fillId="0" borderId="0" xfId="0" applyFont="1" applyFill="1" applyAlignment="1">
      <alignment horizontal="left" vertical="center" wrapText="1"/>
    </xf>
    <xf numFmtId="3" fontId="26" fillId="0" borderId="10" xfId="3" applyNumberFormat="1" applyFont="1" applyFill="1" applyBorder="1" applyAlignment="1">
      <alignment horizontal="center" wrapText="1"/>
    </xf>
    <xf numFmtId="3" fontId="26" fillId="0" borderId="5" xfId="3" applyNumberFormat="1" applyFont="1" applyFill="1" applyBorder="1" applyAlignment="1">
      <alignment horizontal="center" wrapText="1"/>
    </xf>
    <xf numFmtId="3" fontId="26" fillId="0" borderId="10" xfId="5" applyNumberFormat="1" applyFont="1" applyFill="1" applyBorder="1" applyAlignment="1">
      <alignment horizontal="center" wrapText="1"/>
    </xf>
    <xf numFmtId="3" fontId="26" fillId="0" borderId="5" xfId="5" applyNumberFormat="1" applyFont="1" applyFill="1" applyBorder="1" applyAlignment="1">
      <alignment horizontal="center" wrapText="1"/>
    </xf>
    <xf numFmtId="3" fontId="26" fillId="0" borderId="10" xfId="6" applyNumberFormat="1" applyFont="1" applyFill="1" applyBorder="1" applyAlignment="1">
      <alignment horizontal="center" wrapText="1"/>
    </xf>
    <xf numFmtId="3" fontId="26" fillId="0" borderId="5" xfId="6" applyNumberFormat="1" applyFont="1" applyFill="1" applyBorder="1" applyAlignment="1">
      <alignment horizontal="center" wrapText="1"/>
    </xf>
    <xf numFmtId="3" fontId="26" fillId="0" borderId="9" xfId="6" applyNumberFormat="1" applyFont="1" applyFill="1" applyBorder="1" applyAlignment="1">
      <alignment horizontal="center" wrapText="1"/>
    </xf>
    <xf numFmtId="0" fontId="64" fillId="0" borderId="9" xfId="24" applyFont="1" applyFill="1" applyBorder="1" applyAlignment="1">
      <alignment horizontal="center" wrapText="1"/>
    </xf>
    <xf numFmtId="0" fontId="64" fillId="0" borderId="5" xfId="24" applyFont="1" applyFill="1" applyBorder="1" applyAlignment="1">
      <alignment horizontal="center" wrapText="1"/>
    </xf>
    <xf numFmtId="49" fontId="18" fillId="0" borderId="2" xfId="8" applyNumberFormat="1" applyFont="1" applyFill="1" applyBorder="1" applyAlignment="1">
      <alignment horizontal="center" vertical="center"/>
    </xf>
    <xf numFmtId="49" fontId="18" fillId="0" borderId="4" xfId="8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0" fontId="26" fillId="0" borderId="1" xfId="22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3" fontId="18" fillId="0" borderId="1" xfId="22" applyNumberFormat="1" applyFont="1" applyFill="1" applyBorder="1" applyAlignment="1">
      <alignment horizontal="center" vertical="center" wrapText="1"/>
    </xf>
    <xf numFmtId="3" fontId="69" fillId="0" borderId="2" xfId="22" applyNumberFormat="1" applyFont="1" applyFill="1" applyBorder="1" applyAlignment="1">
      <alignment horizontal="center" vertical="center" wrapText="1"/>
    </xf>
    <xf numFmtId="3" fontId="69" fillId="0" borderId="4" xfId="22" applyNumberFormat="1" applyFont="1" applyFill="1" applyBorder="1" applyAlignment="1">
      <alignment horizontal="center" vertical="center" wrapText="1"/>
    </xf>
    <xf numFmtId="3" fontId="26" fillId="0" borderId="10" xfId="10" applyNumberFormat="1" applyFont="1" applyFill="1" applyBorder="1" applyAlignment="1">
      <alignment horizontal="center" wrapText="1"/>
    </xf>
    <xf numFmtId="3" fontId="26" fillId="0" borderId="5" xfId="10" applyNumberFormat="1" applyFont="1" applyFill="1" applyBorder="1" applyAlignment="1">
      <alignment horizontal="center" wrapText="1"/>
    </xf>
    <xf numFmtId="0" fontId="26" fillId="0" borderId="10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3" fontId="18" fillId="0" borderId="4" xfId="0" applyNumberFormat="1" applyFont="1" applyFill="1" applyBorder="1" applyAlignment="1">
      <alignment horizontal="center" vertical="center"/>
    </xf>
    <xf numFmtId="0" fontId="3" fillId="0" borderId="0" xfId="4" applyFont="1" applyFill="1" applyAlignment="1">
      <alignment horizontal="righ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69" fillId="0" borderId="1" xfId="22" applyFont="1" applyFill="1" applyBorder="1" applyAlignment="1">
      <alignment horizontal="center" vertical="center" wrapText="1"/>
    </xf>
    <xf numFmtId="3" fontId="69" fillId="0" borderId="1" xfId="22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64" fillId="0" borderId="9" xfId="25" applyFont="1" applyFill="1" applyBorder="1" applyAlignment="1">
      <alignment horizontal="center" wrapText="1"/>
    </xf>
    <xf numFmtId="0" fontId="64" fillId="0" borderId="5" xfId="25" applyFont="1" applyFill="1" applyBorder="1" applyAlignment="1">
      <alignment horizontal="center" wrapText="1"/>
    </xf>
    <xf numFmtId="0" fontId="26" fillId="0" borderId="1" xfId="4" applyFont="1" applyFill="1" applyBorder="1" applyAlignment="1">
      <alignment horizontal="center" vertical="center"/>
    </xf>
    <xf numFmtId="0" fontId="26" fillId="0" borderId="1" xfId="4" applyFont="1" applyFill="1" applyBorder="1" applyAlignment="1">
      <alignment horizontal="center" vertical="center" wrapText="1"/>
    </xf>
    <xf numFmtId="0" fontId="26" fillId="0" borderId="1" xfId="24" applyFont="1" applyFill="1" applyBorder="1" applyAlignment="1">
      <alignment horizontal="center" vertical="center" wrapText="1"/>
    </xf>
    <xf numFmtId="49" fontId="18" fillId="0" borderId="12" xfId="0" applyNumberFormat="1" applyFont="1" applyFill="1" applyBorder="1" applyAlignment="1">
      <alignment horizontal="center" vertical="center"/>
    </xf>
    <xf numFmtId="49" fontId="18" fillId="0" borderId="14" xfId="0" applyNumberFormat="1" applyFont="1" applyFill="1" applyBorder="1" applyAlignment="1">
      <alignment horizontal="center" vertical="center"/>
    </xf>
    <xf numFmtId="0" fontId="64" fillId="0" borderId="1" xfId="0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/>
    </xf>
    <xf numFmtId="0" fontId="64" fillId="0" borderId="13" xfId="0" applyFont="1" applyFill="1" applyBorder="1" applyAlignment="1">
      <alignment horizontal="center" vertical="center" wrapText="1"/>
    </xf>
    <xf numFmtId="0" fontId="64" fillId="0" borderId="6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 wrapText="1"/>
    </xf>
    <xf numFmtId="49" fontId="18" fillId="0" borderId="2" xfId="13" applyNumberFormat="1" applyFont="1" applyFill="1" applyBorder="1" applyAlignment="1">
      <alignment horizontal="center" vertical="center"/>
    </xf>
    <xf numFmtId="49" fontId="18" fillId="0" borderId="4" xfId="13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22" fillId="0" borderId="8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1" fillId="0" borderId="9" xfId="0" applyFont="1" applyBorder="1" applyAlignment="1">
      <alignment vertical="top" wrapText="1"/>
    </xf>
    <xf numFmtId="0" fontId="31" fillId="0" borderId="5" xfId="0" applyFont="1" applyBorder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1" fillId="0" borderId="9" xfId="0" applyFont="1" applyFill="1" applyBorder="1" applyAlignment="1">
      <alignment horizontal="left" vertical="center" wrapText="1"/>
    </xf>
    <xf numFmtId="0" fontId="31" fillId="0" borderId="5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1" fillId="0" borderId="1" xfId="0" applyFont="1" applyBorder="1" applyAlignment="1">
      <alignment vertical="top" wrapText="1"/>
    </xf>
    <xf numFmtId="0" fontId="31" fillId="0" borderId="9" xfId="0" applyFont="1" applyBorder="1" applyAlignment="1">
      <alignment horizontal="justify" vertical="top" wrapText="1"/>
    </xf>
    <xf numFmtId="0" fontId="31" fillId="0" borderId="5" xfId="0" applyFont="1" applyBorder="1" applyAlignment="1">
      <alignment horizontal="justify" vertical="top" wrapText="1"/>
    </xf>
    <xf numFmtId="0" fontId="3" fillId="0" borderId="0" xfId="28" applyFont="1" applyFill="1" applyAlignment="1">
      <alignment horizontal="right" vertical="center" wrapText="1"/>
    </xf>
    <xf numFmtId="0" fontId="7" fillId="0" borderId="8" xfId="28" applyFont="1" applyFill="1" applyBorder="1" applyAlignment="1">
      <alignment horizontal="center" vertical="center" wrapText="1"/>
    </xf>
    <xf numFmtId="0" fontId="80" fillId="0" borderId="8" xfId="28" applyFont="1" applyBorder="1" applyAlignment="1">
      <alignment horizontal="center" vertical="center" wrapText="1"/>
    </xf>
    <xf numFmtId="0" fontId="79" fillId="0" borderId="1" xfId="12" applyNumberFormat="1" applyFont="1" applyFill="1" applyBorder="1" applyAlignment="1">
      <alignment vertical="center"/>
    </xf>
    <xf numFmtId="0" fontId="3" fillId="0" borderId="0" xfId="4" applyFont="1" applyAlignment="1">
      <alignment horizontal="right" vertical="center" wrapText="1"/>
    </xf>
    <xf numFmtId="0" fontId="22" fillId="0" borderId="0" xfId="0" applyFont="1" applyFill="1" applyAlignment="1">
      <alignment horizontal="center" vertical="center" wrapText="1"/>
    </xf>
    <xf numFmtId="0" fontId="9" fillId="0" borderId="0" xfId="4" applyFont="1" applyBorder="1" applyAlignment="1">
      <alignment horizontal="left" vertical="center" wrapText="1"/>
    </xf>
    <xf numFmtId="0" fontId="9" fillId="0" borderId="0" xfId="4" applyFont="1" applyAlignment="1">
      <alignment horizontal="left" vertical="center" wrapText="1"/>
    </xf>
    <xf numFmtId="0" fontId="79" fillId="2" borderId="1" xfId="4" applyNumberFormat="1" applyFont="1" applyFill="1" applyBorder="1" applyAlignment="1">
      <alignment horizontal="center" vertical="center" wrapText="1"/>
    </xf>
    <xf numFmtId="0" fontId="6" fillId="0" borderId="9" xfId="17" applyFont="1" applyFill="1" applyBorder="1" applyAlignment="1">
      <alignment horizontal="center" vertical="center" wrapText="1"/>
    </xf>
    <xf numFmtId="0" fontId="6" fillId="0" borderId="10" xfId="17" applyFont="1" applyFill="1" applyBorder="1" applyAlignment="1">
      <alignment horizontal="center" vertical="center" wrapText="1"/>
    </xf>
    <xf numFmtId="0" fontId="6" fillId="0" borderId="5" xfId="17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 textRotation="90"/>
    </xf>
    <xf numFmtId="0" fontId="4" fillId="0" borderId="4" xfId="4" applyFont="1" applyFill="1" applyBorder="1" applyAlignment="1">
      <alignment horizontal="center" vertical="center" textRotation="90"/>
    </xf>
    <xf numFmtId="0" fontId="4" fillId="0" borderId="1" xfId="4" applyFont="1" applyFill="1" applyBorder="1" applyAlignment="1">
      <alignment vertical="center" wrapText="1"/>
    </xf>
    <xf numFmtId="0" fontId="6" fillId="0" borderId="0" xfId="4" applyFont="1" applyFill="1" applyBorder="1" applyAlignment="1">
      <alignment horizontal="center" vertical="center" wrapText="1"/>
    </xf>
    <xf numFmtId="49" fontId="6" fillId="0" borderId="10" xfId="4" applyNumberFormat="1" applyFont="1" applyFill="1" applyBorder="1" applyAlignment="1">
      <alignment horizontal="left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right" vertical="center"/>
    </xf>
    <xf numFmtId="0" fontId="14" fillId="0" borderId="4" xfId="0" applyFont="1" applyFill="1" applyBorder="1" applyAlignment="1">
      <alignment horizontal="right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8" fillId="0" borderId="0" xfId="4" applyFont="1" applyFill="1" applyBorder="1" applyAlignment="1">
      <alignment horizontal="right" vertical="center" wrapText="1"/>
    </xf>
    <xf numFmtId="0" fontId="13" fillId="0" borderId="0" xfId="4" applyFont="1" applyFill="1" applyBorder="1" applyAlignment="1">
      <alignment horizontal="center" vertical="center" wrapText="1"/>
    </xf>
    <xf numFmtId="0" fontId="13" fillId="0" borderId="8" xfId="4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right" vertical="center" wrapText="1"/>
    </xf>
    <xf numFmtId="0" fontId="14" fillId="0" borderId="2" xfId="0" applyFont="1" applyFill="1" applyBorder="1" applyAlignment="1">
      <alignment horizontal="right" vertical="center" wrapText="1"/>
    </xf>
    <xf numFmtId="0" fontId="14" fillId="0" borderId="3" xfId="0" applyFont="1" applyFill="1" applyBorder="1" applyAlignment="1">
      <alignment horizontal="right" vertical="center" wrapText="1"/>
    </xf>
    <xf numFmtId="0" fontId="14" fillId="0" borderId="4" xfId="0" applyFont="1" applyFill="1" applyBorder="1" applyAlignment="1">
      <alignment horizontal="right" vertical="center" wrapText="1"/>
    </xf>
    <xf numFmtId="0" fontId="13" fillId="0" borderId="1" xfId="4" applyFont="1" applyFill="1" applyBorder="1" applyAlignment="1">
      <alignment horizontal="left" vertical="center" wrapText="1"/>
    </xf>
    <xf numFmtId="0" fontId="13" fillId="0" borderId="2" xfId="4" applyFont="1" applyFill="1" applyBorder="1" applyAlignment="1">
      <alignment horizontal="center" vertical="center" wrapText="1"/>
    </xf>
    <xf numFmtId="0" fontId="13" fillId="0" borderId="3" xfId="4" applyFont="1" applyFill="1" applyBorder="1" applyAlignment="1">
      <alignment horizontal="center" vertical="center" wrapText="1"/>
    </xf>
    <xf numFmtId="0" fontId="13" fillId="0" borderId="4" xfId="4" applyFont="1" applyFill="1" applyBorder="1" applyAlignment="1">
      <alignment horizontal="center" vertical="center" wrapText="1"/>
    </xf>
    <xf numFmtId="0" fontId="11" fillId="0" borderId="8" xfId="4" applyFont="1" applyFill="1" applyBorder="1" applyAlignment="1">
      <alignment horizontal="center" vertical="center" wrapText="1"/>
    </xf>
    <xf numFmtId="0" fontId="63" fillId="0" borderId="0" xfId="4" applyFont="1" applyFill="1" applyBorder="1" applyAlignment="1">
      <alignment horizontal="center" vertical="center" wrapText="1"/>
    </xf>
    <xf numFmtId="0" fontId="13" fillId="0" borderId="2" xfId="4" applyFont="1" applyFill="1" applyBorder="1" applyAlignment="1">
      <alignment horizontal="left" vertical="center" wrapText="1"/>
    </xf>
    <xf numFmtId="0" fontId="13" fillId="0" borderId="4" xfId="4" applyFont="1" applyFill="1" applyBorder="1" applyAlignment="1">
      <alignment horizontal="left" vertical="center" wrapText="1"/>
    </xf>
    <xf numFmtId="0" fontId="13" fillId="0" borderId="8" xfId="15" applyFont="1" applyFill="1" applyBorder="1" applyAlignment="1">
      <alignment horizontal="center" vertical="center" wrapText="1"/>
    </xf>
    <xf numFmtId="0" fontId="18" fillId="0" borderId="1" xfId="27" applyFont="1" applyFill="1" applyBorder="1" applyAlignment="1">
      <alignment horizontal="center" vertical="center"/>
    </xf>
    <xf numFmtId="0" fontId="14" fillId="0" borderId="1" xfId="19" applyNumberFormat="1" applyFont="1" applyFill="1" applyBorder="1" applyAlignment="1">
      <alignment horizontal="center" vertical="center" wrapText="1"/>
    </xf>
    <xf numFmtId="4" fontId="95" fillId="0" borderId="0" xfId="18" applyNumberFormat="1" applyFont="1" applyAlignment="1">
      <alignment horizontal="right" vertical="center" wrapText="1"/>
    </xf>
    <xf numFmtId="0" fontId="18" fillId="0" borderId="1" xfId="27" applyFont="1" applyFill="1" applyBorder="1" applyAlignment="1">
      <alignment horizontal="center" vertical="center" shrinkToFit="1"/>
    </xf>
    <xf numFmtId="0" fontId="14" fillId="0" borderId="1" xfId="19" applyNumberFormat="1" applyFont="1" applyFill="1" applyBorder="1" applyAlignment="1">
      <alignment horizontal="center" vertical="center" wrapText="1" shrinkToFit="1"/>
    </xf>
    <xf numFmtId="0" fontId="18" fillId="0" borderId="2" xfId="27" applyFont="1" applyFill="1" applyBorder="1" applyAlignment="1">
      <alignment horizontal="center" vertical="center"/>
    </xf>
    <xf numFmtId="0" fontId="18" fillId="0" borderId="4" xfId="27" applyFont="1" applyFill="1" applyBorder="1" applyAlignment="1">
      <alignment horizontal="center" vertical="center"/>
    </xf>
    <xf numFmtId="0" fontId="14" fillId="0" borderId="2" xfId="19" applyNumberFormat="1" applyFont="1" applyFill="1" applyBorder="1" applyAlignment="1">
      <alignment horizontal="center" vertical="center" wrapText="1"/>
    </xf>
    <xf numFmtId="0" fontId="14" fillId="0" borderId="4" xfId="19" applyNumberFormat="1" applyFont="1" applyFill="1" applyBorder="1" applyAlignment="1">
      <alignment horizontal="center" vertical="center" wrapText="1"/>
    </xf>
    <xf numFmtId="0" fontId="18" fillId="0" borderId="3" xfId="27" applyFont="1" applyFill="1" applyBorder="1" applyAlignment="1">
      <alignment horizontal="center" vertical="center"/>
    </xf>
    <xf numFmtId="0" fontId="14" fillId="0" borderId="3" xfId="19" applyNumberFormat="1" applyFont="1" applyFill="1" applyBorder="1" applyAlignment="1">
      <alignment horizontal="center" vertical="center" wrapText="1"/>
    </xf>
    <xf numFmtId="0" fontId="14" fillId="0" borderId="0" xfId="27" applyFont="1" applyFill="1" applyAlignment="1">
      <alignment horizontal="center" vertical="center" wrapText="1"/>
    </xf>
    <xf numFmtId="0" fontId="9" fillId="0" borderId="0" xfId="28" applyFont="1" applyFill="1" applyAlignment="1">
      <alignment horizontal="right" wrapText="1"/>
    </xf>
    <xf numFmtId="0" fontId="10" fillId="0" borderId="0" xfId="27" applyFont="1" applyFill="1" applyAlignment="1">
      <alignment horizontal="center" vertical="center" wrapText="1"/>
    </xf>
    <xf numFmtId="0" fontId="14" fillId="0" borderId="1" xfId="27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 vertical="center" wrapText="1"/>
    </xf>
    <xf numFmtId="49" fontId="47" fillId="0" borderId="1" xfId="0" applyNumberFormat="1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49" fontId="59" fillId="0" borderId="8" xfId="0" applyNumberFormat="1" applyFont="1" applyFill="1" applyBorder="1" applyAlignment="1">
      <alignment horizontal="left" vertical="center" wrapText="1"/>
    </xf>
    <xf numFmtId="0" fontId="59" fillId="0" borderId="1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7" fillId="3" borderId="9" xfId="0" applyFont="1" applyFill="1" applyBorder="1" applyAlignment="1">
      <alignment horizontal="center" vertical="center" wrapText="1"/>
    </xf>
    <xf numFmtId="0" fontId="47" fillId="3" borderId="10" xfId="0" applyFont="1" applyFill="1" applyBorder="1" applyAlignment="1">
      <alignment horizontal="center" vertical="center" wrapText="1"/>
    </xf>
    <xf numFmtId="0" fontId="47" fillId="3" borderId="5" xfId="0" applyFont="1" applyFill="1" applyBorder="1" applyAlignment="1">
      <alignment horizontal="center" vertical="center" wrapText="1"/>
    </xf>
    <xf numFmtId="0" fontId="59" fillId="3" borderId="9" xfId="0" applyFont="1" applyFill="1" applyBorder="1" applyAlignment="1">
      <alignment horizontal="center" vertical="center" wrapText="1"/>
    </xf>
    <xf numFmtId="0" fontId="59" fillId="3" borderId="5" xfId="0" applyFont="1" applyFill="1" applyBorder="1" applyAlignment="1">
      <alignment horizontal="center" vertical="center" wrapText="1"/>
    </xf>
    <xf numFmtId="0" fontId="47" fillId="3" borderId="2" xfId="0" applyFont="1" applyFill="1" applyBorder="1" applyAlignment="1">
      <alignment horizontal="left" vertical="center" wrapText="1"/>
    </xf>
    <xf numFmtId="0" fontId="59" fillId="3" borderId="1" xfId="0" applyFont="1" applyFill="1" applyBorder="1" applyAlignment="1">
      <alignment horizontal="center" vertical="center" wrapText="1"/>
    </xf>
    <xf numFmtId="49" fontId="59" fillId="3" borderId="8" xfId="0" applyNumberFormat="1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right" vertical="center" wrapText="1"/>
    </xf>
    <xf numFmtId="0" fontId="0" fillId="0" borderId="11" xfId="0" applyFill="1" applyBorder="1" applyAlignment="1">
      <alignment horizontal="left" vertical="center" wrapText="1"/>
    </xf>
    <xf numFmtId="0" fontId="41" fillId="0" borderId="2" xfId="0" applyFont="1" applyBorder="1" applyAlignment="1">
      <alignment horizontal="center" vertical="center" wrapText="1"/>
    </xf>
    <xf numFmtId="0" fontId="41" fillId="0" borderId="3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0" fontId="0" fillId="0" borderId="0" xfId="0" applyAlignment="1">
      <alignment horizontal="right" wrapText="1"/>
    </xf>
    <xf numFmtId="0" fontId="82" fillId="0" borderId="18" xfId="0" applyFont="1" applyBorder="1" applyAlignment="1">
      <alignment horizontal="center" vertical="center" wrapText="1"/>
    </xf>
    <xf numFmtId="0" fontId="29" fillId="0" borderId="62" xfId="0" applyFont="1" applyBorder="1" applyAlignment="1">
      <alignment horizontal="left" vertical="center" wrapText="1"/>
    </xf>
    <xf numFmtId="0" fontId="29" fillId="0" borderId="63" xfId="0" applyFont="1" applyBorder="1" applyAlignment="1">
      <alignment horizontal="left" vertical="center" wrapText="1"/>
    </xf>
    <xf numFmtId="0" fontId="29" fillId="0" borderId="60" xfId="0" applyFont="1" applyBorder="1" applyAlignment="1">
      <alignment horizontal="left" vertical="center" wrapText="1"/>
    </xf>
    <xf numFmtId="0" fontId="32" fillId="0" borderId="62" xfId="0" applyFont="1" applyBorder="1" applyAlignment="1">
      <alignment vertical="top" wrapText="1"/>
    </xf>
    <xf numFmtId="0" fontId="32" fillId="0" borderId="63" xfId="0" applyFont="1" applyBorder="1" applyAlignment="1">
      <alignment vertical="top" wrapText="1"/>
    </xf>
    <xf numFmtId="0" fontId="32" fillId="0" borderId="60" xfId="0" applyFont="1" applyBorder="1" applyAlignment="1">
      <alignment vertical="top" wrapText="1"/>
    </xf>
    <xf numFmtId="0" fontId="32" fillId="0" borderId="63" xfId="0" applyFont="1" applyBorder="1" applyAlignment="1">
      <alignment horizontal="left" vertical="top" wrapText="1"/>
    </xf>
    <xf numFmtId="0" fontId="32" fillId="0" borderId="60" xfId="0" applyFont="1" applyBorder="1" applyAlignment="1">
      <alignment horizontal="left" vertical="top" wrapText="1"/>
    </xf>
    <xf numFmtId="0" fontId="32" fillId="0" borderId="63" xfId="0" applyFont="1" applyBorder="1" applyAlignment="1">
      <alignment horizontal="left" vertical="center" wrapText="1"/>
    </xf>
    <xf numFmtId="0" fontId="32" fillId="0" borderId="60" xfId="0" applyFont="1" applyBorder="1" applyAlignment="1">
      <alignment horizontal="left" vertical="center" wrapText="1"/>
    </xf>
    <xf numFmtId="0" fontId="29" fillId="0" borderId="62" xfId="0" applyFont="1" applyBorder="1" applyAlignment="1">
      <alignment horizontal="left" vertical="top" wrapText="1"/>
    </xf>
    <xf numFmtId="0" fontId="29" fillId="0" borderId="63" xfId="0" applyFont="1" applyBorder="1" applyAlignment="1">
      <alignment horizontal="left" vertical="top" wrapText="1"/>
    </xf>
    <xf numFmtId="0" fontId="29" fillId="0" borderId="60" xfId="0" applyFont="1" applyBorder="1" applyAlignment="1">
      <alignment horizontal="left" vertical="top" wrapText="1"/>
    </xf>
    <xf numFmtId="0" fontId="32" fillId="0" borderId="62" xfId="0" applyFont="1" applyBorder="1" applyAlignment="1">
      <alignment horizontal="left" vertical="top" wrapText="1"/>
    </xf>
    <xf numFmtId="0" fontId="29" fillId="0" borderId="62" xfId="0" applyFont="1" applyFill="1" applyBorder="1" applyAlignment="1">
      <alignment horizontal="left" vertical="top" wrapText="1"/>
    </xf>
    <xf numFmtId="0" fontId="29" fillId="0" borderId="63" xfId="0" applyFont="1" applyFill="1" applyBorder="1" applyAlignment="1">
      <alignment horizontal="left" vertical="top" wrapText="1"/>
    </xf>
    <xf numFmtId="0" fontId="29" fillId="0" borderId="60" xfId="0" applyFont="1" applyFill="1" applyBorder="1" applyAlignment="1">
      <alignment horizontal="left" vertical="top" wrapText="1"/>
    </xf>
    <xf numFmtId="0" fontId="82" fillId="0" borderId="65" xfId="0" applyFont="1" applyBorder="1" applyAlignment="1">
      <alignment vertical="center" wrapText="1"/>
    </xf>
    <xf numFmtId="0" fontId="82" fillId="0" borderId="20" xfId="0" applyFont="1" applyBorder="1" applyAlignment="1">
      <alignment vertical="center" wrapText="1"/>
    </xf>
    <xf numFmtId="0" fontId="82" fillId="0" borderId="59" xfId="0" applyFont="1" applyBorder="1" applyAlignment="1">
      <alignment vertical="center" wrapText="1"/>
    </xf>
    <xf numFmtId="0" fontId="28" fillId="3" borderId="0" xfId="0" applyFont="1" applyFill="1" applyAlignment="1">
      <alignment horizontal="right" vertical="center" wrapText="1"/>
    </xf>
    <xf numFmtId="0" fontId="31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3" fontId="28" fillId="0" borderId="0" xfId="0" applyNumberFormat="1" applyFont="1" applyFill="1" applyAlignment="1">
      <alignment horizontal="right" wrapText="1"/>
    </xf>
    <xf numFmtId="3" fontId="28" fillId="0" borderId="0" xfId="0" applyNumberFormat="1" applyFont="1" applyFill="1" applyAlignment="1">
      <alignment horizontal="right"/>
    </xf>
    <xf numFmtId="0" fontId="28" fillId="0" borderId="3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73" fillId="0" borderId="0" xfId="4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28" fillId="0" borderId="2" xfId="14" applyNumberFormat="1" applyFont="1" applyFill="1" applyBorder="1" applyAlignment="1">
      <alignment horizontal="center" vertical="center"/>
    </xf>
    <xf numFmtId="1" fontId="28" fillId="0" borderId="3" xfId="14" applyNumberFormat="1" applyFont="1" applyFill="1" applyBorder="1" applyAlignment="1">
      <alignment horizontal="center" vertical="center"/>
    </xf>
    <xf numFmtId="1" fontId="28" fillId="0" borderId="4" xfId="14" applyNumberFormat="1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170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49" fontId="4" fillId="0" borderId="9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71" fillId="0" borderId="24" xfId="18" applyFont="1" applyFill="1" applyBorder="1" applyAlignment="1">
      <alignment horizontal="left" vertical="top" wrapText="1"/>
    </xf>
    <xf numFmtId="0" fontId="71" fillId="0" borderId="28" xfId="18" applyFont="1" applyFill="1" applyBorder="1" applyAlignment="1">
      <alignment horizontal="left" vertical="top" wrapText="1"/>
    </xf>
    <xf numFmtId="0" fontId="71" fillId="0" borderId="32" xfId="18" applyFont="1" applyFill="1" applyBorder="1" applyAlignment="1">
      <alignment horizontal="left" vertical="top" wrapText="1"/>
    </xf>
    <xf numFmtId="0" fontId="71" fillId="0" borderId="35" xfId="18" applyFont="1" applyFill="1" applyBorder="1" applyAlignment="1">
      <alignment horizontal="left" vertical="top" wrapText="1"/>
    </xf>
    <xf numFmtId="0" fontId="71" fillId="0" borderId="3" xfId="18" applyFont="1" applyFill="1" applyBorder="1" applyAlignment="1">
      <alignment horizontal="left" vertical="top" wrapText="1"/>
    </xf>
    <xf numFmtId="0" fontId="71" fillId="0" borderId="37" xfId="18" applyFont="1" applyFill="1" applyBorder="1" applyAlignment="1">
      <alignment horizontal="left" vertical="top" wrapText="1"/>
    </xf>
    <xf numFmtId="0" fontId="71" fillId="0" borderId="36" xfId="18" applyFont="1" applyFill="1" applyBorder="1" applyAlignment="1">
      <alignment horizontal="center" vertical="center" wrapText="1"/>
    </xf>
    <xf numFmtId="0" fontId="71" fillId="0" borderId="46" xfId="18" applyFont="1" applyFill="1" applyBorder="1" applyAlignment="1">
      <alignment horizontal="center" vertical="center" wrapText="1"/>
    </xf>
    <xf numFmtId="0" fontId="71" fillId="0" borderId="13" xfId="18" applyFont="1" applyFill="1" applyBorder="1" applyAlignment="1">
      <alignment horizontal="center" vertical="center" wrapText="1"/>
    </xf>
    <xf numFmtId="0" fontId="71" fillId="0" borderId="0" xfId="18" applyFont="1" applyFill="1" applyBorder="1" applyAlignment="1">
      <alignment horizontal="center" vertical="center" wrapText="1"/>
    </xf>
    <xf numFmtId="0" fontId="71" fillId="0" borderId="39" xfId="18" applyFont="1" applyFill="1" applyBorder="1" applyAlignment="1">
      <alignment horizontal="center" vertical="center" wrapText="1"/>
    </xf>
    <xf numFmtId="0" fontId="71" fillId="0" borderId="18" xfId="18" applyFont="1" applyFill="1" applyBorder="1" applyAlignment="1">
      <alignment horizontal="center" vertical="center" wrapText="1"/>
    </xf>
    <xf numFmtId="0" fontId="42" fillId="0" borderId="18" xfId="18" applyFont="1" applyFill="1" applyBorder="1" applyAlignment="1">
      <alignment horizontal="center" vertical="top"/>
    </xf>
    <xf numFmtId="0" fontId="25" fillId="0" borderId="24" xfId="18" applyFont="1" applyFill="1" applyBorder="1" applyAlignment="1">
      <alignment horizontal="center" vertical="top" wrapText="1"/>
    </xf>
    <xf numFmtId="0" fontId="25" fillId="0" borderId="28" xfId="18" applyFont="1" applyFill="1" applyBorder="1" applyAlignment="1">
      <alignment horizontal="center" vertical="top" wrapText="1"/>
    </xf>
    <xf numFmtId="0" fontId="25" fillId="0" borderId="32" xfId="18" applyFont="1" applyFill="1" applyBorder="1" applyAlignment="1">
      <alignment horizontal="center" vertical="top" wrapText="1"/>
    </xf>
    <xf numFmtId="0" fontId="25" fillId="0" borderId="35" xfId="18" applyFont="1" applyFill="1" applyBorder="1" applyAlignment="1">
      <alignment horizontal="left" vertical="top" wrapText="1"/>
    </xf>
    <xf numFmtId="0" fontId="25" fillId="0" borderId="3" xfId="18" applyFont="1" applyFill="1" applyBorder="1" applyAlignment="1">
      <alignment horizontal="left" vertical="top" wrapText="1"/>
    </xf>
    <xf numFmtId="0" fontId="25" fillId="0" borderId="37" xfId="18" applyFont="1" applyFill="1" applyBorder="1" applyAlignment="1">
      <alignment horizontal="left" vertical="top" wrapText="1"/>
    </xf>
    <xf numFmtId="0" fontId="25" fillId="0" borderId="36" xfId="18" applyFont="1" applyFill="1" applyBorder="1" applyAlignment="1">
      <alignment horizontal="center" vertical="center" wrapText="1"/>
    </xf>
    <xf numFmtId="0" fontId="25" fillId="0" borderId="45" xfId="18" applyFont="1" applyFill="1" applyBorder="1" applyAlignment="1">
      <alignment horizontal="center" vertical="center" wrapText="1"/>
    </xf>
    <xf numFmtId="0" fontId="25" fillId="0" borderId="13" xfId="18" applyFont="1" applyFill="1" applyBorder="1" applyAlignment="1">
      <alignment horizontal="center" vertical="center" wrapText="1"/>
    </xf>
    <xf numFmtId="0" fontId="25" fillId="0" borderId="6" xfId="18" applyFont="1" applyFill="1" applyBorder="1" applyAlignment="1">
      <alignment horizontal="center" vertical="center" wrapText="1"/>
    </xf>
    <xf numFmtId="0" fontId="25" fillId="0" borderId="39" xfId="18" applyFont="1" applyFill="1" applyBorder="1" applyAlignment="1">
      <alignment horizontal="center" vertical="center" wrapText="1"/>
    </xf>
    <xf numFmtId="0" fontId="25" fillId="0" borderId="56" xfId="18" applyFont="1" applyFill="1" applyBorder="1" applyAlignment="1">
      <alignment horizontal="center" vertical="center" wrapText="1"/>
    </xf>
    <xf numFmtId="0" fontId="42" fillId="0" borderId="18" xfId="18" applyFont="1" applyFill="1" applyBorder="1" applyAlignment="1">
      <alignment horizontal="center" vertical="center"/>
    </xf>
    <xf numFmtId="0" fontId="71" fillId="0" borderId="24" xfId="18" applyFont="1" applyFill="1" applyBorder="1" applyAlignment="1">
      <alignment horizontal="left" vertical="center" wrapText="1"/>
    </xf>
    <xf numFmtId="0" fontId="71" fillId="0" borderId="32" xfId="18" applyFont="1" applyFill="1" applyBorder="1" applyAlignment="1">
      <alignment horizontal="left" vertical="center" wrapText="1"/>
    </xf>
    <xf numFmtId="0" fontId="71" fillId="0" borderId="35" xfId="18" applyFont="1" applyFill="1" applyBorder="1" applyAlignment="1">
      <alignment horizontal="left" vertical="center" wrapText="1"/>
    </xf>
    <xf numFmtId="0" fontId="71" fillId="0" borderId="37" xfId="18" applyFont="1" applyFill="1" applyBorder="1" applyAlignment="1">
      <alignment horizontal="left" vertical="center" wrapText="1"/>
    </xf>
    <xf numFmtId="0" fontId="71" fillId="0" borderId="45" xfId="18" applyFont="1" applyFill="1" applyBorder="1" applyAlignment="1">
      <alignment horizontal="center" vertical="center" wrapText="1"/>
    </xf>
    <xf numFmtId="0" fontId="71" fillId="0" borderId="56" xfId="18" applyFont="1" applyFill="1" applyBorder="1" applyAlignment="1">
      <alignment horizontal="center" vertical="center" wrapText="1"/>
    </xf>
    <xf numFmtId="0" fontId="42" fillId="0" borderId="24" xfId="18" applyFont="1" applyFill="1" applyBorder="1" applyAlignment="1">
      <alignment horizontal="center" vertical="top" wrapText="1"/>
    </xf>
    <xf numFmtId="0" fontId="42" fillId="0" borderId="28" xfId="18" applyFont="1" applyFill="1" applyBorder="1" applyAlignment="1">
      <alignment horizontal="center" vertical="top" wrapText="1"/>
    </xf>
    <xf numFmtId="0" fontId="42" fillId="0" borderId="32" xfId="18" applyFont="1" applyFill="1" applyBorder="1" applyAlignment="1">
      <alignment horizontal="center" vertical="top" wrapText="1"/>
    </xf>
    <xf numFmtId="49" fontId="25" fillId="0" borderId="2" xfId="18" applyNumberFormat="1" applyFont="1" applyFill="1" applyBorder="1" applyAlignment="1">
      <alignment horizontal="left" vertical="top" wrapText="1"/>
    </xf>
    <xf numFmtId="49" fontId="25" fillId="0" borderId="3" xfId="18" applyNumberFormat="1" applyFont="1" applyFill="1" applyBorder="1" applyAlignment="1">
      <alignment horizontal="left" vertical="top" wrapText="1"/>
    </xf>
    <xf numFmtId="49" fontId="25" fillId="0" borderId="4" xfId="18" applyNumberFormat="1" applyFont="1" applyFill="1" applyBorder="1" applyAlignment="1">
      <alignment horizontal="left" vertical="top" wrapText="1"/>
    </xf>
    <xf numFmtId="0" fontId="25" fillId="0" borderId="2" xfId="18" applyFont="1" applyFill="1" applyBorder="1" applyAlignment="1">
      <alignment horizontal="left" vertical="top" wrapText="1"/>
    </xf>
    <xf numFmtId="0" fontId="25" fillId="0" borderId="4" xfId="18" applyFont="1" applyFill="1" applyBorder="1" applyAlignment="1">
      <alignment horizontal="left" vertical="top" wrapText="1"/>
    </xf>
    <xf numFmtId="49" fontId="25" fillId="0" borderId="2" xfId="18" applyNumberFormat="1" applyFont="1" applyFill="1" applyBorder="1" applyAlignment="1">
      <alignment horizontal="center" vertical="top" wrapText="1"/>
    </xf>
    <xf numFmtId="49" fontId="25" fillId="0" borderId="4" xfId="18" applyNumberFormat="1" applyFont="1" applyFill="1" applyBorder="1" applyAlignment="1">
      <alignment horizontal="center" vertical="top" wrapText="1"/>
    </xf>
    <xf numFmtId="0" fontId="42" fillId="0" borderId="39" xfId="18" applyFont="1" applyFill="1" applyBorder="1" applyAlignment="1">
      <alignment horizontal="center" vertical="top"/>
    </xf>
    <xf numFmtId="0" fontId="25" fillId="0" borderId="2" xfId="18" applyFont="1" applyFill="1" applyBorder="1" applyAlignment="1">
      <alignment horizontal="left" vertical="top"/>
    </xf>
    <xf numFmtId="0" fontId="25" fillId="0" borderId="4" xfId="18" applyFont="1" applyFill="1" applyBorder="1" applyAlignment="1">
      <alignment horizontal="left" vertical="top"/>
    </xf>
    <xf numFmtId="0" fontId="25" fillId="0" borderId="3" xfId="18" applyFont="1" applyFill="1" applyBorder="1" applyAlignment="1">
      <alignment horizontal="left" vertical="top"/>
    </xf>
    <xf numFmtId="0" fontId="25" fillId="0" borderId="35" xfId="18" applyFont="1" applyFill="1" applyBorder="1" applyAlignment="1">
      <alignment horizontal="left" vertical="top"/>
    </xf>
    <xf numFmtId="0" fontId="3" fillId="0" borderId="0" xfId="18" applyFont="1" applyFill="1" applyBorder="1" applyAlignment="1">
      <alignment horizontal="right" vertical="center" wrapText="1"/>
    </xf>
    <xf numFmtId="0" fontId="42" fillId="0" borderId="8" xfId="18" applyFont="1" applyFill="1" applyBorder="1" applyAlignment="1">
      <alignment horizontal="center" vertical="top"/>
    </xf>
    <xf numFmtId="0" fontId="42" fillId="0" borderId="18" xfId="18" applyFont="1" applyFill="1" applyBorder="1" applyAlignment="1">
      <alignment horizontal="center" vertical="top" wrapText="1"/>
    </xf>
    <xf numFmtId="0" fontId="25" fillId="0" borderId="25" xfId="18" applyFont="1" applyFill="1" applyBorder="1" applyAlignment="1">
      <alignment horizontal="left" vertical="top" wrapText="1"/>
    </xf>
    <xf numFmtId="0" fontId="25" fillId="0" borderId="29" xfId="18" applyFont="1" applyFill="1" applyBorder="1" applyAlignment="1">
      <alignment horizontal="left" vertical="top" wrapText="1"/>
    </xf>
    <xf numFmtId="0" fontId="25" fillId="0" borderId="33" xfId="18" applyFont="1" applyFill="1" applyBorder="1" applyAlignment="1">
      <alignment horizontal="left" vertical="top" wrapText="1"/>
    </xf>
    <xf numFmtId="1" fontId="42" fillId="0" borderId="24" xfId="18" applyNumberFormat="1" applyFont="1" applyFill="1" applyBorder="1" applyAlignment="1">
      <alignment horizontal="center" vertical="top" wrapText="1"/>
    </xf>
    <xf numFmtId="1" fontId="42" fillId="0" borderId="28" xfId="18" applyNumberFormat="1" applyFont="1" applyFill="1" applyBorder="1" applyAlignment="1">
      <alignment horizontal="center" vertical="top" wrapText="1"/>
    </xf>
    <xf numFmtId="1" fontId="42" fillId="0" borderId="32" xfId="18" applyNumberFormat="1" applyFont="1" applyFill="1" applyBorder="1" applyAlignment="1">
      <alignment horizontal="center" vertical="top" wrapText="1"/>
    </xf>
    <xf numFmtId="0" fontId="25" fillId="0" borderId="25" xfId="18" applyNumberFormat="1" applyFont="1" applyFill="1" applyBorder="1" applyAlignment="1">
      <alignment horizontal="left" vertical="top" wrapText="1"/>
    </xf>
    <xf numFmtId="0" fontId="25" fillId="0" borderId="29" xfId="18" applyNumberFormat="1" applyFont="1" applyFill="1" applyBorder="1" applyAlignment="1">
      <alignment horizontal="left" vertical="top" wrapText="1"/>
    </xf>
    <xf numFmtId="0" fontId="25" fillId="0" borderId="33" xfId="18" applyNumberFormat="1" applyFont="1" applyFill="1" applyBorder="1" applyAlignment="1">
      <alignment horizontal="left" vertical="top" wrapText="1"/>
    </xf>
    <xf numFmtId="49" fontId="25" fillId="0" borderId="41" xfId="18" applyNumberFormat="1" applyFont="1" applyFill="1" applyBorder="1" applyAlignment="1">
      <alignment horizontal="left" vertical="top"/>
    </xf>
    <xf numFmtId="49" fontId="25" fillId="0" borderId="28" xfId="18" applyNumberFormat="1" applyFont="1" applyFill="1" applyBorder="1" applyAlignment="1">
      <alignment horizontal="left" vertical="top"/>
    </xf>
    <xf numFmtId="49" fontId="25" fillId="0" borderId="42" xfId="18" applyNumberFormat="1" applyFont="1" applyFill="1" applyBorder="1" applyAlignment="1">
      <alignment horizontal="left" vertical="top"/>
    </xf>
    <xf numFmtId="49" fontId="25" fillId="0" borderId="35" xfId="18" applyNumberFormat="1" applyFont="1" applyFill="1" applyBorder="1" applyAlignment="1">
      <alignment horizontal="left" vertical="top"/>
    </xf>
    <xf numFmtId="49" fontId="25" fillId="0" borderId="3" xfId="18" applyNumberFormat="1" applyFont="1" applyFill="1" applyBorder="1" applyAlignment="1">
      <alignment horizontal="left" vertical="top"/>
    </xf>
    <xf numFmtId="49" fontId="25" fillId="0" borderId="37" xfId="18" applyNumberFormat="1" applyFont="1" applyFill="1" applyBorder="1" applyAlignment="1">
      <alignment horizontal="left" vertical="top"/>
    </xf>
    <xf numFmtId="49" fontId="25" fillId="0" borderId="1" xfId="18" applyNumberFormat="1" applyFont="1" applyFill="1" applyBorder="1" applyAlignment="1">
      <alignment horizontal="left" vertical="top" wrapText="1"/>
    </xf>
    <xf numFmtId="0" fontId="25" fillId="0" borderId="1" xfId="18" applyFont="1" applyFill="1" applyBorder="1" applyAlignment="1">
      <alignment horizontal="left" vertical="top" wrapText="1"/>
    </xf>
    <xf numFmtId="0" fontId="42" fillId="0" borderId="24" xfId="18" applyFont="1" applyFill="1" applyBorder="1" applyAlignment="1">
      <alignment horizontal="left" vertical="top" wrapText="1"/>
    </xf>
    <xf numFmtId="0" fontId="42" fillId="0" borderId="28" xfId="18" applyFont="1" applyFill="1" applyBorder="1" applyAlignment="1">
      <alignment horizontal="left" vertical="top" wrapText="1"/>
    </xf>
    <xf numFmtId="0" fontId="42" fillId="0" borderId="32" xfId="18" applyFont="1" applyFill="1" applyBorder="1" applyAlignment="1">
      <alignment horizontal="left" vertical="top" wrapText="1"/>
    </xf>
    <xf numFmtId="0" fontId="25" fillId="0" borderId="41" xfId="18" applyFont="1" applyFill="1" applyBorder="1" applyAlignment="1">
      <alignment horizontal="left" vertical="top"/>
    </xf>
    <xf numFmtId="0" fontId="25" fillId="0" borderId="42" xfId="18" applyFont="1" applyFill="1" applyBorder="1" applyAlignment="1">
      <alignment horizontal="left" vertical="top"/>
    </xf>
    <xf numFmtId="0" fontId="25" fillId="0" borderId="28" xfId="18" applyFont="1" applyFill="1" applyBorder="1" applyAlignment="1">
      <alignment horizontal="left" vertical="top"/>
    </xf>
    <xf numFmtId="49" fontId="25" fillId="0" borderId="41" xfId="18" applyNumberFormat="1" applyFont="1" applyFill="1" applyBorder="1" applyAlignment="1">
      <alignment horizontal="left" vertical="top" wrapText="1"/>
    </xf>
    <xf numFmtId="49" fontId="25" fillId="0" borderId="42" xfId="18" applyNumberFormat="1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3" fillId="0" borderId="0" xfId="0" applyFont="1" applyFill="1" applyAlignment="1">
      <alignment horizontal="right"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45" fillId="0" borderId="1" xfId="4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5" fillId="0" borderId="4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9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9" fontId="9" fillId="0" borderId="2" xfId="0" applyNumberFormat="1" applyFont="1" applyFill="1" applyBorder="1" applyAlignment="1">
      <alignment horizontal="center" vertical="center" wrapText="1"/>
    </xf>
    <xf numFmtId="169" fontId="9" fillId="0" borderId="3" xfId="0" applyNumberFormat="1" applyFont="1" applyFill="1" applyBorder="1" applyAlignment="1">
      <alignment horizontal="center" vertical="center" wrapText="1"/>
    </xf>
    <xf numFmtId="0" fontId="3" fillId="0" borderId="0" xfId="12" applyFont="1" applyFill="1" applyAlignment="1">
      <alignment horizontal="right" vertical="center" wrapText="1"/>
    </xf>
    <xf numFmtId="0" fontId="6" fillId="0" borderId="8" xfId="12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textRotation="90" wrapText="1"/>
    </xf>
    <xf numFmtId="49" fontId="0" fillId="0" borderId="4" xfId="0" applyNumberFormat="1" applyFill="1" applyBorder="1" applyAlignment="1">
      <alignment horizontal="center" vertical="center" textRotation="90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5" fillId="0" borderId="2" xfId="12" applyNumberFormat="1" applyFont="1" applyFill="1" applyBorder="1" applyAlignment="1">
      <alignment horizontal="center" vertical="center" textRotation="90" wrapText="1"/>
    </xf>
    <xf numFmtId="49" fontId="5" fillId="0" borderId="4" xfId="12" applyNumberFormat="1" applyFont="1" applyFill="1" applyBorder="1" applyAlignment="1">
      <alignment horizontal="center" vertical="center" textRotation="90" wrapText="1"/>
    </xf>
    <xf numFmtId="49" fontId="5" fillId="0" borderId="9" xfId="12" applyNumberFormat="1" applyFont="1" applyFill="1" applyBorder="1" applyAlignment="1">
      <alignment horizontal="center" vertical="center" wrapText="1"/>
    </xf>
    <xf numFmtId="49" fontId="5" fillId="0" borderId="10" xfId="12" applyNumberFormat="1" applyFont="1" applyFill="1" applyBorder="1" applyAlignment="1">
      <alignment horizontal="center" vertical="center" wrapText="1"/>
    </xf>
    <xf numFmtId="49" fontId="5" fillId="0" borderId="5" xfId="12" applyNumberFormat="1" applyFont="1" applyFill="1" applyBorder="1" applyAlignment="1">
      <alignment horizontal="center" vertical="center" wrapText="1"/>
    </xf>
    <xf numFmtId="49" fontId="5" fillId="0" borderId="1" xfId="12" applyNumberFormat="1" applyFont="1" applyFill="1" applyBorder="1" applyAlignment="1">
      <alignment horizontal="center" vertical="center" textRotation="90" wrapText="1"/>
    </xf>
  </cellXfs>
  <cellStyles count="30">
    <cellStyle name="Excel Built-in Normal" xfId="16"/>
    <cellStyle name="Normal_Sheet1" xfId="1"/>
    <cellStyle name="Гиперссылка" xfId="21" builtinId="8"/>
    <cellStyle name="Обычный" xfId="0" builtinId="0"/>
    <cellStyle name="Обычный 16" xfId="2"/>
    <cellStyle name="Обычный 17" xfId="3"/>
    <cellStyle name="Обычный 2" xfId="4"/>
    <cellStyle name="Обычный 2 2" xfId="18"/>
    <cellStyle name="Обычный 2 2 2" xfId="28"/>
    <cellStyle name="Обычный 2 3" xfId="27"/>
    <cellStyle name="Обычный 20" xfId="5"/>
    <cellStyle name="Обычный 22" xfId="6"/>
    <cellStyle name="Обычный 24" xfId="7"/>
    <cellStyle name="Обычный 3" xfId="14"/>
    <cellStyle name="Обычный 3 2" xfId="26"/>
    <cellStyle name="Обычный 4" xfId="8"/>
    <cellStyle name="Обычный 5" xfId="9"/>
    <cellStyle name="Обычный 6" xfId="10"/>
    <cellStyle name="Обычный 7" xfId="15"/>
    <cellStyle name="Обычный 8" xfId="11"/>
    <cellStyle name="Обычный 9" xfId="17"/>
    <cellStyle name="Обычный_Доход по леч.диагност.услугам" xfId="22"/>
    <cellStyle name="Обычный_копия с профполкой" xfId="24"/>
    <cellStyle name="Обычный_Лист1" xfId="12"/>
    <cellStyle name="Обычный_Лист1 2" xfId="29"/>
    <cellStyle name="Обычный_новые тарифы" xfId="25"/>
    <cellStyle name="Обычный_пр1" xfId="19"/>
    <cellStyle name="Процентный" xfId="20" builtinId="5"/>
    <cellStyle name="Финансовый" xfId="13" builtinId="3"/>
    <cellStyle name="Финансовый 2" xfId="23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1.wm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13" Type="http://schemas.openxmlformats.org/officeDocument/2006/relationships/image" Target="../media/image13.wmf"/><Relationship Id="rId18" Type="http://schemas.openxmlformats.org/officeDocument/2006/relationships/image" Target="../media/image18.wmf"/><Relationship Id="rId26" Type="http://schemas.openxmlformats.org/officeDocument/2006/relationships/image" Target="../media/image26.wmf"/><Relationship Id="rId3" Type="http://schemas.openxmlformats.org/officeDocument/2006/relationships/image" Target="../media/image3.wmf"/><Relationship Id="rId21" Type="http://schemas.openxmlformats.org/officeDocument/2006/relationships/image" Target="../media/image21.wmf"/><Relationship Id="rId7" Type="http://schemas.openxmlformats.org/officeDocument/2006/relationships/image" Target="../media/image7.wmf"/><Relationship Id="rId12" Type="http://schemas.openxmlformats.org/officeDocument/2006/relationships/image" Target="../media/image12.wmf"/><Relationship Id="rId17" Type="http://schemas.openxmlformats.org/officeDocument/2006/relationships/image" Target="../media/image17.wmf"/><Relationship Id="rId25" Type="http://schemas.openxmlformats.org/officeDocument/2006/relationships/image" Target="../media/image25.wmf"/><Relationship Id="rId2" Type="http://schemas.openxmlformats.org/officeDocument/2006/relationships/image" Target="../media/image2.wmf"/><Relationship Id="rId16" Type="http://schemas.openxmlformats.org/officeDocument/2006/relationships/image" Target="../media/image16.wmf"/><Relationship Id="rId20" Type="http://schemas.openxmlformats.org/officeDocument/2006/relationships/image" Target="../media/image20.wmf"/><Relationship Id="rId29" Type="http://schemas.openxmlformats.org/officeDocument/2006/relationships/image" Target="../media/image29.wmf"/><Relationship Id="rId1" Type="http://schemas.openxmlformats.org/officeDocument/2006/relationships/image" Target="../media/image1.emf"/><Relationship Id="rId6" Type="http://schemas.openxmlformats.org/officeDocument/2006/relationships/image" Target="../media/image6.wmf"/><Relationship Id="rId11" Type="http://schemas.openxmlformats.org/officeDocument/2006/relationships/image" Target="../media/image11.wmf"/><Relationship Id="rId24" Type="http://schemas.openxmlformats.org/officeDocument/2006/relationships/image" Target="../media/image24.wmf"/><Relationship Id="rId5" Type="http://schemas.openxmlformats.org/officeDocument/2006/relationships/image" Target="../media/image5.wmf"/><Relationship Id="rId15" Type="http://schemas.openxmlformats.org/officeDocument/2006/relationships/image" Target="../media/image15.wmf"/><Relationship Id="rId23" Type="http://schemas.openxmlformats.org/officeDocument/2006/relationships/image" Target="../media/image23.wmf"/><Relationship Id="rId28" Type="http://schemas.openxmlformats.org/officeDocument/2006/relationships/image" Target="../media/image28.wmf"/><Relationship Id="rId10" Type="http://schemas.openxmlformats.org/officeDocument/2006/relationships/image" Target="../media/image10.wmf"/><Relationship Id="rId19" Type="http://schemas.openxmlformats.org/officeDocument/2006/relationships/image" Target="../media/image19.wmf"/><Relationship Id="rId4" Type="http://schemas.openxmlformats.org/officeDocument/2006/relationships/image" Target="../media/image4.wmf"/><Relationship Id="rId9" Type="http://schemas.openxmlformats.org/officeDocument/2006/relationships/image" Target="../media/image9.wmf"/><Relationship Id="rId14" Type="http://schemas.openxmlformats.org/officeDocument/2006/relationships/image" Target="../media/image14.wmf"/><Relationship Id="rId22" Type="http://schemas.openxmlformats.org/officeDocument/2006/relationships/image" Target="../media/image22.wmf"/><Relationship Id="rId27" Type="http://schemas.openxmlformats.org/officeDocument/2006/relationships/image" Target="../media/image27.wmf"/><Relationship Id="rId30" Type="http://schemas.openxmlformats.org/officeDocument/2006/relationships/image" Target="../media/image30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428625</xdr:colOff>
          <xdr:row>4</xdr:row>
          <xdr:rowOff>114300</xdr:rowOff>
        </xdr:from>
        <xdr:to>
          <xdr:col>2</xdr:col>
          <xdr:colOff>1743075</xdr:colOff>
          <xdr:row>4</xdr:row>
          <xdr:rowOff>666750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7</xdr:row>
          <xdr:rowOff>19050</xdr:rowOff>
        </xdr:from>
        <xdr:to>
          <xdr:col>2</xdr:col>
          <xdr:colOff>390525</xdr:colOff>
          <xdr:row>7</xdr:row>
          <xdr:rowOff>228600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8</xdr:row>
          <xdr:rowOff>57150</xdr:rowOff>
        </xdr:from>
        <xdr:to>
          <xdr:col>2</xdr:col>
          <xdr:colOff>285750</xdr:colOff>
          <xdr:row>8</xdr:row>
          <xdr:rowOff>247650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57150</xdr:colOff>
      <xdr:row>11</xdr:row>
      <xdr:rowOff>95250</xdr:rowOff>
    </xdr:from>
    <xdr:to>
      <xdr:col>2</xdr:col>
      <xdr:colOff>971550</xdr:colOff>
      <xdr:row>11</xdr:row>
      <xdr:rowOff>609600</xdr:rowOff>
    </xdr:to>
    <xdr:pic>
      <xdr:nvPicPr>
        <xdr:cNvPr id="44" name="Рисунок 4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6248400"/>
          <a:ext cx="91440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13</xdr:row>
          <xdr:rowOff>0</xdr:rowOff>
        </xdr:from>
        <xdr:to>
          <xdr:col>2</xdr:col>
          <xdr:colOff>352425</xdr:colOff>
          <xdr:row>13</xdr:row>
          <xdr:rowOff>314325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14</xdr:row>
          <xdr:rowOff>0</xdr:rowOff>
        </xdr:from>
        <xdr:to>
          <xdr:col>2</xdr:col>
          <xdr:colOff>381000</xdr:colOff>
          <xdr:row>14</xdr:row>
          <xdr:rowOff>266700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15</xdr:row>
          <xdr:rowOff>0</xdr:rowOff>
        </xdr:from>
        <xdr:to>
          <xdr:col>2</xdr:col>
          <xdr:colOff>371475</xdr:colOff>
          <xdr:row>15</xdr:row>
          <xdr:rowOff>257175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16</xdr:row>
          <xdr:rowOff>0</xdr:rowOff>
        </xdr:from>
        <xdr:to>
          <xdr:col>2</xdr:col>
          <xdr:colOff>1200150</xdr:colOff>
          <xdr:row>16</xdr:row>
          <xdr:rowOff>457200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18</xdr:row>
          <xdr:rowOff>0</xdr:rowOff>
        </xdr:from>
        <xdr:to>
          <xdr:col>2</xdr:col>
          <xdr:colOff>419100</xdr:colOff>
          <xdr:row>18</xdr:row>
          <xdr:rowOff>228600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21</xdr:row>
          <xdr:rowOff>9525</xdr:rowOff>
        </xdr:from>
        <xdr:to>
          <xdr:col>2</xdr:col>
          <xdr:colOff>409575</xdr:colOff>
          <xdr:row>21</xdr:row>
          <xdr:rowOff>200025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19</xdr:row>
          <xdr:rowOff>171450</xdr:rowOff>
        </xdr:from>
        <xdr:to>
          <xdr:col>2</xdr:col>
          <xdr:colOff>504825</xdr:colOff>
          <xdr:row>20</xdr:row>
          <xdr:rowOff>219075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22</xdr:row>
          <xdr:rowOff>0</xdr:rowOff>
        </xdr:from>
        <xdr:to>
          <xdr:col>2</xdr:col>
          <xdr:colOff>1152525</xdr:colOff>
          <xdr:row>22</xdr:row>
          <xdr:rowOff>495300</xdr:rowOff>
        </xdr:to>
        <xdr:sp macro="" textlink="">
          <xdr:nvSpPr>
            <xdr:cNvPr id="1067" name="Object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95250</xdr:colOff>
          <xdr:row>24</xdr:row>
          <xdr:rowOff>0</xdr:rowOff>
        </xdr:from>
        <xdr:to>
          <xdr:col>2</xdr:col>
          <xdr:colOff>333375</xdr:colOff>
          <xdr:row>24</xdr:row>
          <xdr:rowOff>228600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25</xdr:row>
          <xdr:rowOff>28575</xdr:rowOff>
        </xdr:from>
        <xdr:to>
          <xdr:col>2</xdr:col>
          <xdr:colOff>390525</xdr:colOff>
          <xdr:row>25</xdr:row>
          <xdr:rowOff>238125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26</xdr:row>
          <xdr:rowOff>19050</xdr:rowOff>
        </xdr:from>
        <xdr:to>
          <xdr:col>2</xdr:col>
          <xdr:colOff>428625</xdr:colOff>
          <xdr:row>26</xdr:row>
          <xdr:rowOff>247650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27</xdr:row>
          <xdr:rowOff>0</xdr:rowOff>
        </xdr:from>
        <xdr:to>
          <xdr:col>2</xdr:col>
          <xdr:colOff>1066800</xdr:colOff>
          <xdr:row>27</xdr:row>
          <xdr:rowOff>485775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27</xdr:row>
          <xdr:rowOff>2657475</xdr:rowOff>
        </xdr:from>
        <xdr:to>
          <xdr:col>2</xdr:col>
          <xdr:colOff>333375</xdr:colOff>
          <xdr:row>28</xdr:row>
          <xdr:rowOff>238125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28</xdr:row>
          <xdr:rowOff>742950</xdr:rowOff>
        </xdr:from>
        <xdr:to>
          <xdr:col>2</xdr:col>
          <xdr:colOff>438150</xdr:colOff>
          <xdr:row>29</xdr:row>
          <xdr:rowOff>266700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30</xdr:row>
          <xdr:rowOff>0</xdr:rowOff>
        </xdr:from>
        <xdr:to>
          <xdr:col>2</xdr:col>
          <xdr:colOff>438150</xdr:colOff>
          <xdr:row>30</xdr:row>
          <xdr:rowOff>266700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32</xdr:row>
          <xdr:rowOff>0</xdr:rowOff>
        </xdr:from>
        <xdr:to>
          <xdr:col>2</xdr:col>
          <xdr:colOff>1562100</xdr:colOff>
          <xdr:row>32</xdr:row>
          <xdr:rowOff>523875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34</xdr:row>
          <xdr:rowOff>0</xdr:rowOff>
        </xdr:from>
        <xdr:to>
          <xdr:col>2</xdr:col>
          <xdr:colOff>485775</xdr:colOff>
          <xdr:row>34</xdr:row>
          <xdr:rowOff>247650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581025</xdr:colOff>
          <xdr:row>35</xdr:row>
          <xdr:rowOff>247650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40</xdr:row>
          <xdr:rowOff>0</xdr:rowOff>
        </xdr:from>
        <xdr:to>
          <xdr:col>2</xdr:col>
          <xdr:colOff>1200150</xdr:colOff>
          <xdr:row>40</xdr:row>
          <xdr:rowOff>581025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47625</xdr:colOff>
          <xdr:row>43</xdr:row>
          <xdr:rowOff>0</xdr:rowOff>
        </xdr:from>
        <xdr:to>
          <xdr:col>2</xdr:col>
          <xdr:colOff>457200</xdr:colOff>
          <xdr:row>43</xdr:row>
          <xdr:rowOff>247650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44</xdr:row>
          <xdr:rowOff>0</xdr:rowOff>
        </xdr:from>
        <xdr:to>
          <xdr:col>2</xdr:col>
          <xdr:colOff>609600</xdr:colOff>
          <xdr:row>44</xdr:row>
          <xdr:rowOff>247650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46</xdr:row>
          <xdr:rowOff>0</xdr:rowOff>
        </xdr:from>
        <xdr:to>
          <xdr:col>2</xdr:col>
          <xdr:colOff>1276350</xdr:colOff>
          <xdr:row>46</xdr:row>
          <xdr:rowOff>552450</xdr:rowOff>
        </xdr:to>
        <xdr:sp macro="" textlink="">
          <xdr:nvSpPr>
            <xdr:cNvPr id="1081" name="Object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48</xdr:row>
          <xdr:rowOff>9525</xdr:rowOff>
        </xdr:from>
        <xdr:to>
          <xdr:col>2</xdr:col>
          <xdr:colOff>381000</xdr:colOff>
          <xdr:row>48</xdr:row>
          <xdr:rowOff>228600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95250</xdr:colOff>
          <xdr:row>49</xdr:row>
          <xdr:rowOff>38100</xdr:rowOff>
        </xdr:from>
        <xdr:to>
          <xdr:col>2</xdr:col>
          <xdr:colOff>409575</xdr:colOff>
          <xdr:row>49</xdr:row>
          <xdr:rowOff>200025</xdr:rowOff>
        </xdr:to>
        <xdr:sp macro="" textlink="">
          <xdr:nvSpPr>
            <xdr:cNvPr id="1083" name="Object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47625</xdr:colOff>
          <xdr:row>50</xdr:row>
          <xdr:rowOff>0</xdr:rowOff>
        </xdr:from>
        <xdr:to>
          <xdr:col>2</xdr:col>
          <xdr:colOff>266700</xdr:colOff>
          <xdr:row>50</xdr:row>
          <xdr:rowOff>171450</xdr:rowOff>
        </xdr:to>
        <xdr:sp macro="" textlink="">
          <xdr:nvSpPr>
            <xdr:cNvPr id="1084" name="Object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59</xdr:row>
          <xdr:rowOff>0</xdr:rowOff>
        </xdr:from>
        <xdr:to>
          <xdr:col>2</xdr:col>
          <xdr:colOff>1285875</xdr:colOff>
          <xdr:row>59</xdr:row>
          <xdr:rowOff>571500</xdr:rowOff>
        </xdr:to>
        <xdr:sp macro="" textlink="">
          <xdr:nvSpPr>
            <xdr:cNvPr id="1085" name="Object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61</xdr:row>
          <xdr:rowOff>19050</xdr:rowOff>
        </xdr:from>
        <xdr:to>
          <xdr:col>2</xdr:col>
          <xdr:colOff>361950</xdr:colOff>
          <xdr:row>61</xdr:row>
          <xdr:rowOff>219075</xdr:rowOff>
        </xdr:to>
        <xdr:sp macro="" textlink="">
          <xdr:nvSpPr>
            <xdr:cNvPr id="1086" name="Object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66675</xdr:colOff>
          <xdr:row>62</xdr:row>
          <xdr:rowOff>28575</xdr:rowOff>
        </xdr:from>
        <xdr:to>
          <xdr:col>2</xdr:col>
          <xdr:colOff>333375</xdr:colOff>
          <xdr:row>62</xdr:row>
          <xdr:rowOff>190500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47625</xdr:colOff>
          <xdr:row>63</xdr:row>
          <xdr:rowOff>38100</xdr:rowOff>
        </xdr:from>
        <xdr:to>
          <xdr:col>2</xdr:col>
          <xdr:colOff>266700</xdr:colOff>
          <xdr:row>63</xdr:row>
          <xdr:rowOff>209550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7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w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oleObject" Target="../embeddings/oleObject19.bin"/><Relationship Id="rId21" Type="http://schemas.openxmlformats.org/officeDocument/2006/relationships/image" Target="../media/image9.wmf"/><Relationship Id="rId34" Type="http://schemas.openxmlformats.org/officeDocument/2006/relationships/image" Target="../media/image15.wmf"/><Relationship Id="rId42" Type="http://schemas.openxmlformats.org/officeDocument/2006/relationships/image" Target="../media/image19.wmf"/><Relationship Id="rId47" Type="http://schemas.openxmlformats.org/officeDocument/2006/relationships/oleObject" Target="../embeddings/oleObject23.bin"/><Relationship Id="rId50" Type="http://schemas.openxmlformats.org/officeDocument/2006/relationships/oleObject" Target="../embeddings/oleObject25.bin"/><Relationship Id="rId55" Type="http://schemas.openxmlformats.org/officeDocument/2006/relationships/image" Target="../media/image25.wmf"/><Relationship Id="rId63" Type="http://schemas.openxmlformats.org/officeDocument/2006/relationships/image" Target="../media/image29.wmf"/><Relationship Id="rId7" Type="http://schemas.openxmlformats.org/officeDocument/2006/relationships/image" Target="../media/image2.w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wmf"/><Relationship Id="rId41" Type="http://schemas.openxmlformats.org/officeDocument/2006/relationships/oleObject" Target="../embeddings/oleObject20.bin"/><Relationship Id="rId54" Type="http://schemas.openxmlformats.org/officeDocument/2006/relationships/oleObject" Target="../embeddings/oleObject27.bin"/><Relationship Id="rId62" Type="http://schemas.openxmlformats.org/officeDocument/2006/relationships/oleObject" Target="../embeddings/oleObject31.bin"/><Relationship Id="rId1" Type="http://schemas.openxmlformats.org/officeDocument/2006/relationships/printerSettings" Target="../printerSettings/printerSettings23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wmf"/><Relationship Id="rId24" Type="http://schemas.openxmlformats.org/officeDocument/2006/relationships/oleObject" Target="../embeddings/oleObject11.bin"/><Relationship Id="rId32" Type="http://schemas.openxmlformats.org/officeDocument/2006/relationships/image" Target="../media/image14.wmf"/><Relationship Id="rId37" Type="http://schemas.openxmlformats.org/officeDocument/2006/relationships/oleObject" Target="../embeddings/oleObject18.bin"/><Relationship Id="rId40" Type="http://schemas.openxmlformats.org/officeDocument/2006/relationships/image" Target="../media/image18.wmf"/><Relationship Id="rId45" Type="http://schemas.openxmlformats.org/officeDocument/2006/relationships/oleObject" Target="../embeddings/oleObject22.bin"/><Relationship Id="rId53" Type="http://schemas.openxmlformats.org/officeDocument/2006/relationships/image" Target="../media/image24.wmf"/><Relationship Id="rId58" Type="http://schemas.openxmlformats.org/officeDocument/2006/relationships/oleObject" Target="../embeddings/oleObject29.bin"/><Relationship Id="rId5" Type="http://schemas.openxmlformats.org/officeDocument/2006/relationships/image" Target="../media/image1.emf"/><Relationship Id="rId15" Type="http://schemas.openxmlformats.org/officeDocument/2006/relationships/image" Target="../media/image6.wmf"/><Relationship Id="rId23" Type="http://schemas.openxmlformats.org/officeDocument/2006/relationships/image" Target="../media/image10.wmf"/><Relationship Id="rId28" Type="http://schemas.openxmlformats.org/officeDocument/2006/relationships/oleObject" Target="../embeddings/oleObject13.bin"/><Relationship Id="rId36" Type="http://schemas.openxmlformats.org/officeDocument/2006/relationships/image" Target="../media/image16.wmf"/><Relationship Id="rId49" Type="http://schemas.openxmlformats.org/officeDocument/2006/relationships/oleObject" Target="../embeddings/oleObject24.bin"/><Relationship Id="rId57" Type="http://schemas.openxmlformats.org/officeDocument/2006/relationships/image" Target="../media/image26.wmf"/><Relationship Id="rId61" Type="http://schemas.openxmlformats.org/officeDocument/2006/relationships/image" Target="../media/image28.w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wmf"/><Relationship Id="rId31" Type="http://schemas.openxmlformats.org/officeDocument/2006/relationships/oleObject" Target="../embeddings/oleObject15.bin"/><Relationship Id="rId44" Type="http://schemas.openxmlformats.org/officeDocument/2006/relationships/image" Target="../media/image20.wmf"/><Relationship Id="rId52" Type="http://schemas.openxmlformats.org/officeDocument/2006/relationships/oleObject" Target="../embeddings/oleObject26.bin"/><Relationship Id="rId60" Type="http://schemas.openxmlformats.org/officeDocument/2006/relationships/oleObject" Target="../embeddings/oleObject30.bin"/><Relationship Id="rId65" Type="http://schemas.openxmlformats.org/officeDocument/2006/relationships/image" Target="../media/image30.w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wmf"/><Relationship Id="rId30" Type="http://schemas.openxmlformats.org/officeDocument/2006/relationships/oleObject" Target="../embeddings/oleObject14.bin"/><Relationship Id="rId35" Type="http://schemas.openxmlformats.org/officeDocument/2006/relationships/oleObject" Target="../embeddings/oleObject17.bin"/><Relationship Id="rId43" Type="http://schemas.openxmlformats.org/officeDocument/2006/relationships/oleObject" Target="../embeddings/oleObject21.bin"/><Relationship Id="rId48" Type="http://schemas.openxmlformats.org/officeDocument/2006/relationships/image" Target="../media/image22.wmf"/><Relationship Id="rId56" Type="http://schemas.openxmlformats.org/officeDocument/2006/relationships/oleObject" Target="../embeddings/oleObject28.bin"/><Relationship Id="rId64" Type="http://schemas.openxmlformats.org/officeDocument/2006/relationships/oleObject" Target="../embeddings/oleObject32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3.wmf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wmf"/><Relationship Id="rId25" Type="http://schemas.openxmlformats.org/officeDocument/2006/relationships/image" Target="../media/image11.wmf"/><Relationship Id="rId33" Type="http://schemas.openxmlformats.org/officeDocument/2006/relationships/oleObject" Target="../embeddings/oleObject16.bin"/><Relationship Id="rId38" Type="http://schemas.openxmlformats.org/officeDocument/2006/relationships/image" Target="../media/image17.wmf"/><Relationship Id="rId46" Type="http://schemas.openxmlformats.org/officeDocument/2006/relationships/image" Target="../media/image21.wmf"/><Relationship Id="rId59" Type="http://schemas.openxmlformats.org/officeDocument/2006/relationships/image" Target="../media/image27.wmf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FCB2C81D191275139E8BC0EA2B01662FF659B557B6FD8E917A9C0387CC76FE01AE5051963FDDN8qDG" TargetMode="External"/><Relationship Id="rId2" Type="http://schemas.openxmlformats.org/officeDocument/2006/relationships/hyperlink" Target="consultantplus://offline/ref=FCB2C81D191275139E8BC0EA2B01662FF659B557B6FD8E917A9C0387CC76FE01AE5050943ADFN8q9G" TargetMode="External"/><Relationship Id="rId1" Type="http://schemas.openxmlformats.org/officeDocument/2006/relationships/hyperlink" Target="consultantplus://offline/ref=FCB2C81D191275139E8BC0EA2B01662FF659B557B6FD8E917A9C0387CC76FE01AE5050943ADDN8qEG" TargetMode="External"/><Relationship Id="rId6" Type="http://schemas.openxmlformats.org/officeDocument/2006/relationships/printerSettings" Target="../printerSettings/printerSettings28.bin"/><Relationship Id="rId5" Type="http://schemas.openxmlformats.org/officeDocument/2006/relationships/hyperlink" Target="consultantplus://offline/ref=FCB2C81D191275139E8BC0EA2B01662FF659B557B6FD8E917A9C0387CC76FE01AE50509439DFN8q9G" TargetMode="External"/><Relationship Id="rId4" Type="http://schemas.openxmlformats.org/officeDocument/2006/relationships/hyperlink" Target="consultantplus://offline/ref=FCB2C81D191275139E8BC0EA2B01662FF659B557B6FD8E917A9C0387CC76FE01AE5050943AD8N8q8G" TargetMode="Externa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view="pageBreakPreview" topLeftCell="B1" zoomScale="120" zoomScaleNormal="100" zoomScaleSheetLayoutView="120" workbookViewId="0">
      <pane ySplit="9" topLeftCell="A79" activePane="bottomLeft" state="frozen"/>
      <selection activeCell="Q21" sqref="Q21"/>
      <selection pane="bottomLeft" activeCell="Q21" sqref="Q21"/>
    </sheetView>
  </sheetViews>
  <sheetFormatPr defaultRowHeight="18" x14ac:dyDescent="0.2"/>
  <cols>
    <col min="1" max="1" width="7.7109375" style="126" customWidth="1"/>
    <col min="2" max="2" width="63.5703125" style="127" customWidth="1"/>
    <col min="3" max="3" width="43.42578125" style="128" customWidth="1"/>
    <col min="4" max="4" width="92.85546875" style="128" customWidth="1"/>
    <col min="5" max="256" width="9.140625" style="128"/>
    <col min="257" max="257" width="7.7109375" style="128" customWidth="1"/>
    <col min="258" max="258" width="63.5703125" style="128" customWidth="1"/>
    <col min="259" max="259" width="43.42578125" style="128" customWidth="1"/>
    <col min="260" max="260" width="92.85546875" style="128" customWidth="1"/>
    <col min="261" max="512" width="9.140625" style="128"/>
    <col min="513" max="513" width="7.7109375" style="128" customWidth="1"/>
    <col min="514" max="514" width="63.5703125" style="128" customWidth="1"/>
    <col min="515" max="515" width="43.42578125" style="128" customWidth="1"/>
    <col min="516" max="516" width="92.85546875" style="128" customWidth="1"/>
    <col min="517" max="768" width="9.140625" style="128"/>
    <col min="769" max="769" width="7.7109375" style="128" customWidth="1"/>
    <col min="770" max="770" width="63.5703125" style="128" customWidth="1"/>
    <col min="771" max="771" width="43.42578125" style="128" customWidth="1"/>
    <col min="772" max="772" width="92.85546875" style="128" customWidth="1"/>
    <col min="773" max="1024" width="9.140625" style="128"/>
    <col min="1025" max="1025" width="7.7109375" style="128" customWidth="1"/>
    <col min="1026" max="1026" width="63.5703125" style="128" customWidth="1"/>
    <col min="1027" max="1027" width="43.42578125" style="128" customWidth="1"/>
    <col min="1028" max="1028" width="92.85546875" style="128" customWidth="1"/>
    <col min="1029" max="1280" width="9.140625" style="128"/>
    <col min="1281" max="1281" width="7.7109375" style="128" customWidth="1"/>
    <col min="1282" max="1282" width="63.5703125" style="128" customWidth="1"/>
    <col min="1283" max="1283" width="43.42578125" style="128" customWidth="1"/>
    <col min="1284" max="1284" width="92.85546875" style="128" customWidth="1"/>
    <col min="1285" max="1536" width="9.140625" style="128"/>
    <col min="1537" max="1537" width="7.7109375" style="128" customWidth="1"/>
    <col min="1538" max="1538" width="63.5703125" style="128" customWidth="1"/>
    <col min="1539" max="1539" width="43.42578125" style="128" customWidth="1"/>
    <col min="1540" max="1540" width="92.85546875" style="128" customWidth="1"/>
    <col min="1541" max="1792" width="9.140625" style="128"/>
    <col min="1793" max="1793" width="7.7109375" style="128" customWidth="1"/>
    <col min="1794" max="1794" width="63.5703125" style="128" customWidth="1"/>
    <col min="1795" max="1795" width="43.42578125" style="128" customWidth="1"/>
    <col min="1796" max="1796" width="92.85546875" style="128" customWidth="1"/>
    <col min="1797" max="2048" width="9.140625" style="128"/>
    <col min="2049" max="2049" width="7.7109375" style="128" customWidth="1"/>
    <col min="2050" max="2050" width="63.5703125" style="128" customWidth="1"/>
    <col min="2051" max="2051" width="43.42578125" style="128" customWidth="1"/>
    <col min="2052" max="2052" width="92.85546875" style="128" customWidth="1"/>
    <col min="2053" max="2304" width="9.140625" style="128"/>
    <col min="2305" max="2305" width="7.7109375" style="128" customWidth="1"/>
    <col min="2306" max="2306" width="63.5703125" style="128" customWidth="1"/>
    <col min="2307" max="2307" width="43.42578125" style="128" customWidth="1"/>
    <col min="2308" max="2308" width="92.85546875" style="128" customWidth="1"/>
    <col min="2309" max="2560" width="9.140625" style="128"/>
    <col min="2561" max="2561" width="7.7109375" style="128" customWidth="1"/>
    <col min="2562" max="2562" width="63.5703125" style="128" customWidth="1"/>
    <col min="2563" max="2563" width="43.42578125" style="128" customWidth="1"/>
    <col min="2564" max="2564" width="92.85546875" style="128" customWidth="1"/>
    <col min="2565" max="2816" width="9.140625" style="128"/>
    <col min="2817" max="2817" width="7.7109375" style="128" customWidth="1"/>
    <col min="2818" max="2818" width="63.5703125" style="128" customWidth="1"/>
    <col min="2819" max="2819" width="43.42578125" style="128" customWidth="1"/>
    <col min="2820" max="2820" width="92.85546875" style="128" customWidth="1"/>
    <col min="2821" max="3072" width="9.140625" style="128"/>
    <col min="3073" max="3073" width="7.7109375" style="128" customWidth="1"/>
    <col min="3074" max="3074" width="63.5703125" style="128" customWidth="1"/>
    <col min="3075" max="3075" width="43.42578125" style="128" customWidth="1"/>
    <col min="3076" max="3076" width="92.85546875" style="128" customWidth="1"/>
    <col min="3077" max="3328" width="9.140625" style="128"/>
    <col min="3329" max="3329" width="7.7109375" style="128" customWidth="1"/>
    <col min="3330" max="3330" width="63.5703125" style="128" customWidth="1"/>
    <col min="3331" max="3331" width="43.42578125" style="128" customWidth="1"/>
    <col min="3332" max="3332" width="92.85546875" style="128" customWidth="1"/>
    <col min="3333" max="3584" width="9.140625" style="128"/>
    <col min="3585" max="3585" width="7.7109375" style="128" customWidth="1"/>
    <col min="3586" max="3586" width="63.5703125" style="128" customWidth="1"/>
    <col min="3587" max="3587" width="43.42578125" style="128" customWidth="1"/>
    <col min="3588" max="3588" width="92.85546875" style="128" customWidth="1"/>
    <col min="3589" max="3840" width="9.140625" style="128"/>
    <col min="3841" max="3841" width="7.7109375" style="128" customWidth="1"/>
    <col min="3842" max="3842" width="63.5703125" style="128" customWidth="1"/>
    <col min="3843" max="3843" width="43.42578125" style="128" customWidth="1"/>
    <col min="3844" max="3844" width="92.85546875" style="128" customWidth="1"/>
    <col min="3845" max="4096" width="9.140625" style="128"/>
    <col min="4097" max="4097" width="7.7109375" style="128" customWidth="1"/>
    <col min="4098" max="4098" width="63.5703125" style="128" customWidth="1"/>
    <col min="4099" max="4099" width="43.42578125" style="128" customWidth="1"/>
    <col min="4100" max="4100" width="92.85546875" style="128" customWidth="1"/>
    <col min="4101" max="4352" width="9.140625" style="128"/>
    <col min="4353" max="4353" width="7.7109375" style="128" customWidth="1"/>
    <col min="4354" max="4354" width="63.5703125" style="128" customWidth="1"/>
    <col min="4355" max="4355" width="43.42578125" style="128" customWidth="1"/>
    <col min="4356" max="4356" width="92.85546875" style="128" customWidth="1"/>
    <col min="4357" max="4608" width="9.140625" style="128"/>
    <col min="4609" max="4609" width="7.7109375" style="128" customWidth="1"/>
    <col min="4610" max="4610" width="63.5703125" style="128" customWidth="1"/>
    <col min="4611" max="4611" width="43.42578125" style="128" customWidth="1"/>
    <col min="4612" max="4612" width="92.85546875" style="128" customWidth="1"/>
    <col min="4613" max="4864" width="9.140625" style="128"/>
    <col min="4865" max="4865" width="7.7109375" style="128" customWidth="1"/>
    <col min="4866" max="4866" width="63.5703125" style="128" customWidth="1"/>
    <col min="4867" max="4867" width="43.42578125" style="128" customWidth="1"/>
    <col min="4868" max="4868" width="92.85546875" style="128" customWidth="1"/>
    <col min="4869" max="5120" width="9.140625" style="128"/>
    <col min="5121" max="5121" width="7.7109375" style="128" customWidth="1"/>
    <col min="5122" max="5122" width="63.5703125" style="128" customWidth="1"/>
    <col min="5123" max="5123" width="43.42578125" style="128" customWidth="1"/>
    <col min="5124" max="5124" width="92.85546875" style="128" customWidth="1"/>
    <col min="5125" max="5376" width="9.140625" style="128"/>
    <col min="5377" max="5377" width="7.7109375" style="128" customWidth="1"/>
    <col min="5378" max="5378" width="63.5703125" style="128" customWidth="1"/>
    <col min="5379" max="5379" width="43.42578125" style="128" customWidth="1"/>
    <col min="5380" max="5380" width="92.85546875" style="128" customWidth="1"/>
    <col min="5381" max="5632" width="9.140625" style="128"/>
    <col min="5633" max="5633" width="7.7109375" style="128" customWidth="1"/>
    <col min="5634" max="5634" width="63.5703125" style="128" customWidth="1"/>
    <col min="5635" max="5635" width="43.42578125" style="128" customWidth="1"/>
    <col min="5636" max="5636" width="92.85546875" style="128" customWidth="1"/>
    <col min="5637" max="5888" width="9.140625" style="128"/>
    <col min="5889" max="5889" width="7.7109375" style="128" customWidth="1"/>
    <col min="5890" max="5890" width="63.5703125" style="128" customWidth="1"/>
    <col min="5891" max="5891" width="43.42578125" style="128" customWidth="1"/>
    <col min="5892" max="5892" width="92.85546875" style="128" customWidth="1"/>
    <col min="5893" max="6144" width="9.140625" style="128"/>
    <col min="6145" max="6145" width="7.7109375" style="128" customWidth="1"/>
    <col min="6146" max="6146" width="63.5703125" style="128" customWidth="1"/>
    <col min="6147" max="6147" width="43.42578125" style="128" customWidth="1"/>
    <col min="6148" max="6148" width="92.85546875" style="128" customWidth="1"/>
    <col min="6149" max="6400" width="9.140625" style="128"/>
    <col min="6401" max="6401" width="7.7109375" style="128" customWidth="1"/>
    <col min="6402" max="6402" width="63.5703125" style="128" customWidth="1"/>
    <col min="6403" max="6403" width="43.42578125" style="128" customWidth="1"/>
    <col min="6404" max="6404" width="92.85546875" style="128" customWidth="1"/>
    <col min="6405" max="6656" width="9.140625" style="128"/>
    <col min="6657" max="6657" width="7.7109375" style="128" customWidth="1"/>
    <col min="6658" max="6658" width="63.5703125" style="128" customWidth="1"/>
    <col min="6659" max="6659" width="43.42578125" style="128" customWidth="1"/>
    <col min="6660" max="6660" width="92.85546875" style="128" customWidth="1"/>
    <col min="6661" max="6912" width="9.140625" style="128"/>
    <col min="6913" max="6913" width="7.7109375" style="128" customWidth="1"/>
    <col min="6914" max="6914" width="63.5703125" style="128" customWidth="1"/>
    <col min="6915" max="6915" width="43.42578125" style="128" customWidth="1"/>
    <col min="6916" max="6916" width="92.85546875" style="128" customWidth="1"/>
    <col min="6917" max="7168" width="9.140625" style="128"/>
    <col min="7169" max="7169" width="7.7109375" style="128" customWidth="1"/>
    <col min="7170" max="7170" width="63.5703125" style="128" customWidth="1"/>
    <col min="7171" max="7171" width="43.42578125" style="128" customWidth="1"/>
    <col min="7172" max="7172" width="92.85546875" style="128" customWidth="1"/>
    <col min="7173" max="7424" width="9.140625" style="128"/>
    <col min="7425" max="7425" width="7.7109375" style="128" customWidth="1"/>
    <col min="7426" max="7426" width="63.5703125" style="128" customWidth="1"/>
    <col min="7427" max="7427" width="43.42578125" style="128" customWidth="1"/>
    <col min="7428" max="7428" width="92.85546875" style="128" customWidth="1"/>
    <col min="7429" max="7680" width="9.140625" style="128"/>
    <col min="7681" max="7681" width="7.7109375" style="128" customWidth="1"/>
    <col min="7682" max="7682" width="63.5703125" style="128" customWidth="1"/>
    <col min="7683" max="7683" width="43.42578125" style="128" customWidth="1"/>
    <col min="7684" max="7684" width="92.85546875" style="128" customWidth="1"/>
    <col min="7685" max="7936" width="9.140625" style="128"/>
    <col min="7937" max="7937" width="7.7109375" style="128" customWidth="1"/>
    <col min="7938" max="7938" width="63.5703125" style="128" customWidth="1"/>
    <col min="7939" max="7939" width="43.42578125" style="128" customWidth="1"/>
    <col min="7940" max="7940" width="92.85546875" style="128" customWidth="1"/>
    <col min="7941" max="8192" width="9.140625" style="128"/>
    <col min="8193" max="8193" width="7.7109375" style="128" customWidth="1"/>
    <col min="8194" max="8194" width="63.5703125" style="128" customWidth="1"/>
    <col min="8195" max="8195" width="43.42578125" style="128" customWidth="1"/>
    <col min="8196" max="8196" width="92.85546875" style="128" customWidth="1"/>
    <col min="8197" max="8448" width="9.140625" style="128"/>
    <col min="8449" max="8449" width="7.7109375" style="128" customWidth="1"/>
    <col min="8450" max="8450" width="63.5703125" style="128" customWidth="1"/>
    <col min="8451" max="8451" width="43.42578125" style="128" customWidth="1"/>
    <col min="8452" max="8452" width="92.85546875" style="128" customWidth="1"/>
    <col min="8453" max="8704" width="9.140625" style="128"/>
    <col min="8705" max="8705" width="7.7109375" style="128" customWidth="1"/>
    <col min="8706" max="8706" width="63.5703125" style="128" customWidth="1"/>
    <col min="8707" max="8707" width="43.42578125" style="128" customWidth="1"/>
    <col min="8708" max="8708" width="92.85546875" style="128" customWidth="1"/>
    <col min="8709" max="8960" width="9.140625" style="128"/>
    <col min="8961" max="8961" width="7.7109375" style="128" customWidth="1"/>
    <col min="8962" max="8962" width="63.5703125" style="128" customWidth="1"/>
    <col min="8963" max="8963" width="43.42578125" style="128" customWidth="1"/>
    <col min="8964" max="8964" width="92.85546875" style="128" customWidth="1"/>
    <col min="8965" max="9216" width="9.140625" style="128"/>
    <col min="9217" max="9217" width="7.7109375" style="128" customWidth="1"/>
    <col min="9218" max="9218" width="63.5703125" style="128" customWidth="1"/>
    <col min="9219" max="9219" width="43.42578125" style="128" customWidth="1"/>
    <col min="9220" max="9220" width="92.85546875" style="128" customWidth="1"/>
    <col min="9221" max="9472" width="9.140625" style="128"/>
    <col min="9473" max="9473" width="7.7109375" style="128" customWidth="1"/>
    <col min="9474" max="9474" width="63.5703125" style="128" customWidth="1"/>
    <col min="9475" max="9475" width="43.42578125" style="128" customWidth="1"/>
    <col min="9476" max="9476" width="92.85546875" style="128" customWidth="1"/>
    <col min="9477" max="9728" width="9.140625" style="128"/>
    <col min="9729" max="9729" width="7.7109375" style="128" customWidth="1"/>
    <col min="9730" max="9730" width="63.5703125" style="128" customWidth="1"/>
    <col min="9731" max="9731" width="43.42578125" style="128" customWidth="1"/>
    <col min="9732" max="9732" width="92.85546875" style="128" customWidth="1"/>
    <col min="9733" max="9984" width="9.140625" style="128"/>
    <col min="9985" max="9985" width="7.7109375" style="128" customWidth="1"/>
    <col min="9986" max="9986" width="63.5703125" style="128" customWidth="1"/>
    <col min="9987" max="9987" width="43.42578125" style="128" customWidth="1"/>
    <col min="9988" max="9988" width="92.85546875" style="128" customWidth="1"/>
    <col min="9989" max="10240" width="9.140625" style="128"/>
    <col min="10241" max="10241" width="7.7109375" style="128" customWidth="1"/>
    <col min="10242" max="10242" width="63.5703125" style="128" customWidth="1"/>
    <col min="10243" max="10243" width="43.42578125" style="128" customWidth="1"/>
    <col min="10244" max="10244" width="92.85546875" style="128" customWidth="1"/>
    <col min="10245" max="10496" width="9.140625" style="128"/>
    <col min="10497" max="10497" width="7.7109375" style="128" customWidth="1"/>
    <col min="10498" max="10498" width="63.5703125" style="128" customWidth="1"/>
    <col min="10499" max="10499" width="43.42578125" style="128" customWidth="1"/>
    <col min="10500" max="10500" width="92.85546875" style="128" customWidth="1"/>
    <col min="10501" max="10752" width="9.140625" style="128"/>
    <col min="10753" max="10753" width="7.7109375" style="128" customWidth="1"/>
    <col min="10754" max="10754" width="63.5703125" style="128" customWidth="1"/>
    <col min="10755" max="10755" width="43.42578125" style="128" customWidth="1"/>
    <col min="10756" max="10756" width="92.85546875" style="128" customWidth="1"/>
    <col min="10757" max="11008" width="9.140625" style="128"/>
    <col min="11009" max="11009" width="7.7109375" style="128" customWidth="1"/>
    <col min="11010" max="11010" width="63.5703125" style="128" customWidth="1"/>
    <col min="11011" max="11011" width="43.42578125" style="128" customWidth="1"/>
    <col min="11012" max="11012" width="92.85546875" style="128" customWidth="1"/>
    <col min="11013" max="11264" width="9.140625" style="128"/>
    <col min="11265" max="11265" width="7.7109375" style="128" customWidth="1"/>
    <col min="11266" max="11266" width="63.5703125" style="128" customWidth="1"/>
    <col min="11267" max="11267" width="43.42578125" style="128" customWidth="1"/>
    <col min="11268" max="11268" width="92.85546875" style="128" customWidth="1"/>
    <col min="11269" max="11520" width="9.140625" style="128"/>
    <col min="11521" max="11521" width="7.7109375" style="128" customWidth="1"/>
    <col min="11522" max="11522" width="63.5703125" style="128" customWidth="1"/>
    <col min="11523" max="11523" width="43.42578125" style="128" customWidth="1"/>
    <col min="11524" max="11524" width="92.85546875" style="128" customWidth="1"/>
    <col min="11525" max="11776" width="9.140625" style="128"/>
    <col min="11777" max="11777" width="7.7109375" style="128" customWidth="1"/>
    <col min="11778" max="11778" width="63.5703125" style="128" customWidth="1"/>
    <col min="11779" max="11779" width="43.42578125" style="128" customWidth="1"/>
    <col min="11780" max="11780" width="92.85546875" style="128" customWidth="1"/>
    <col min="11781" max="12032" width="9.140625" style="128"/>
    <col min="12033" max="12033" width="7.7109375" style="128" customWidth="1"/>
    <col min="12034" max="12034" width="63.5703125" style="128" customWidth="1"/>
    <col min="12035" max="12035" width="43.42578125" style="128" customWidth="1"/>
    <col min="12036" max="12036" width="92.85546875" style="128" customWidth="1"/>
    <col min="12037" max="12288" width="9.140625" style="128"/>
    <col min="12289" max="12289" width="7.7109375" style="128" customWidth="1"/>
    <col min="12290" max="12290" width="63.5703125" style="128" customWidth="1"/>
    <col min="12291" max="12291" width="43.42578125" style="128" customWidth="1"/>
    <col min="12292" max="12292" width="92.85546875" style="128" customWidth="1"/>
    <col min="12293" max="12544" width="9.140625" style="128"/>
    <col min="12545" max="12545" width="7.7109375" style="128" customWidth="1"/>
    <col min="12546" max="12546" width="63.5703125" style="128" customWidth="1"/>
    <col min="12547" max="12547" width="43.42578125" style="128" customWidth="1"/>
    <col min="12548" max="12548" width="92.85546875" style="128" customWidth="1"/>
    <col min="12549" max="12800" width="9.140625" style="128"/>
    <col min="12801" max="12801" width="7.7109375" style="128" customWidth="1"/>
    <col min="12802" max="12802" width="63.5703125" style="128" customWidth="1"/>
    <col min="12803" max="12803" width="43.42578125" style="128" customWidth="1"/>
    <col min="12804" max="12804" width="92.85546875" style="128" customWidth="1"/>
    <col min="12805" max="13056" width="9.140625" style="128"/>
    <col min="13057" max="13057" width="7.7109375" style="128" customWidth="1"/>
    <col min="13058" max="13058" width="63.5703125" style="128" customWidth="1"/>
    <col min="13059" max="13059" width="43.42578125" style="128" customWidth="1"/>
    <col min="13060" max="13060" width="92.85546875" style="128" customWidth="1"/>
    <col min="13061" max="13312" width="9.140625" style="128"/>
    <col min="13313" max="13313" width="7.7109375" style="128" customWidth="1"/>
    <col min="13314" max="13314" width="63.5703125" style="128" customWidth="1"/>
    <col min="13315" max="13315" width="43.42578125" style="128" customWidth="1"/>
    <col min="13316" max="13316" width="92.85546875" style="128" customWidth="1"/>
    <col min="13317" max="13568" width="9.140625" style="128"/>
    <col min="13569" max="13569" width="7.7109375" style="128" customWidth="1"/>
    <col min="13570" max="13570" width="63.5703125" style="128" customWidth="1"/>
    <col min="13571" max="13571" width="43.42578125" style="128" customWidth="1"/>
    <col min="13572" max="13572" width="92.85546875" style="128" customWidth="1"/>
    <col min="13573" max="13824" width="9.140625" style="128"/>
    <col min="13825" max="13825" width="7.7109375" style="128" customWidth="1"/>
    <col min="13826" max="13826" width="63.5703125" style="128" customWidth="1"/>
    <col min="13827" max="13827" width="43.42578125" style="128" customWidth="1"/>
    <col min="13828" max="13828" width="92.85546875" style="128" customWidth="1"/>
    <col min="13829" max="14080" width="9.140625" style="128"/>
    <col min="14081" max="14081" width="7.7109375" style="128" customWidth="1"/>
    <col min="14082" max="14082" width="63.5703125" style="128" customWidth="1"/>
    <col min="14083" max="14083" width="43.42578125" style="128" customWidth="1"/>
    <col min="14084" max="14084" width="92.85546875" style="128" customWidth="1"/>
    <col min="14085" max="14336" width="9.140625" style="128"/>
    <col min="14337" max="14337" width="7.7109375" style="128" customWidth="1"/>
    <col min="14338" max="14338" width="63.5703125" style="128" customWidth="1"/>
    <col min="14339" max="14339" width="43.42578125" style="128" customWidth="1"/>
    <col min="14340" max="14340" width="92.85546875" style="128" customWidth="1"/>
    <col min="14341" max="14592" width="9.140625" style="128"/>
    <col min="14593" max="14593" width="7.7109375" style="128" customWidth="1"/>
    <col min="14594" max="14594" width="63.5703125" style="128" customWidth="1"/>
    <col min="14595" max="14595" width="43.42578125" style="128" customWidth="1"/>
    <col min="14596" max="14596" width="92.85546875" style="128" customWidth="1"/>
    <col min="14597" max="14848" width="9.140625" style="128"/>
    <col min="14849" max="14849" width="7.7109375" style="128" customWidth="1"/>
    <col min="14850" max="14850" width="63.5703125" style="128" customWidth="1"/>
    <col min="14851" max="14851" width="43.42578125" style="128" customWidth="1"/>
    <col min="14852" max="14852" width="92.85546875" style="128" customWidth="1"/>
    <col min="14853" max="15104" width="9.140625" style="128"/>
    <col min="15105" max="15105" width="7.7109375" style="128" customWidth="1"/>
    <col min="15106" max="15106" width="63.5703125" style="128" customWidth="1"/>
    <col min="15107" max="15107" width="43.42578125" style="128" customWidth="1"/>
    <col min="15108" max="15108" width="92.85546875" style="128" customWidth="1"/>
    <col min="15109" max="15360" width="9.140625" style="128"/>
    <col min="15361" max="15361" width="7.7109375" style="128" customWidth="1"/>
    <col min="15362" max="15362" width="63.5703125" style="128" customWidth="1"/>
    <col min="15363" max="15363" width="43.42578125" style="128" customWidth="1"/>
    <col min="15364" max="15364" width="92.85546875" style="128" customWidth="1"/>
    <col min="15365" max="15616" width="9.140625" style="128"/>
    <col min="15617" max="15617" width="7.7109375" style="128" customWidth="1"/>
    <col min="15618" max="15618" width="63.5703125" style="128" customWidth="1"/>
    <col min="15619" max="15619" width="43.42578125" style="128" customWidth="1"/>
    <col min="15620" max="15620" width="92.85546875" style="128" customWidth="1"/>
    <col min="15621" max="15872" width="9.140625" style="128"/>
    <col min="15873" max="15873" width="7.7109375" style="128" customWidth="1"/>
    <col min="15874" max="15874" width="63.5703125" style="128" customWidth="1"/>
    <col min="15875" max="15875" width="43.42578125" style="128" customWidth="1"/>
    <col min="15876" max="15876" width="92.85546875" style="128" customWidth="1"/>
    <col min="15877" max="16128" width="9.140625" style="128"/>
    <col min="16129" max="16129" width="7.7109375" style="128" customWidth="1"/>
    <col min="16130" max="16130" width="63.5703125" style="128" customWidth="1"/>
    <col min="16131" max="16131" width="43.42578125" style="128" customWidth="1"/>
    <col min="16132" max="16132" width="92.85546875" style="128" customWidth="1"/>
    <col min="16133" max="16384" width="9.140625" style="128"/>
  </cols>
  <sheetData>
    <row r="1" spans="1:13" ht="78" customHeight="1" x14ac:dyDescent="0.2">
      <c r="D1" s="129" t="s">
        <v>3326</v>
      </c>
    </row>
    <row r="2" spans="1:13" ht="3" customHeight="1" x14ac:dyDescent="0.2"/>
    <row r="3" spans="1:13" ht="52.5" customHeight="1" x14ac:dyDescent="0.2">
      <c r="A3" s="1063" t="s">
        <v>3327</v>
      </c>
      <c r="B3" s="1063"/>
      <c r="C3" s="1063"/>
      <c r="D3" s="1063"/>
    </row>
    <row r="4" spans="1:13" ht="8.25" customHeight="1" x14ac:dyDescent="0.2">
      <c r="A4" s="137"/>
      <c r="B4" s="138"/>
      <c r="C4" s="138"/>
      <c r="D4" s="138"/>
    </row>
    <row r="5" spans="1:13" s="130" customFormat="1" ht="23.25" customHeight="1" x14ac:dyDescent="0.2">
      <c r="A5" s="1064" t="s">
        <v>153</v>
      </c>
      <c r="B5" s="1065" t="s">
        <v>1819</v>
      </c>
      <c r="C5" s="1065" t="s">
        <v>154</v>
      </c>
      <c r="D5" s="1066"/>
    </row>
    <row r="6" spans="1:13" s="131" customFormat="1" ht="9" customHeight="1" x14ac:dyDescent="0.2">
      <c r="A6" s="1064"/>
      <c r="B6" s="1065"/>
      <c r="C6" s="1066"/>
      <c r="D6" s="1066"/>
    </row>
    <row r="7" spans="1:13" s="131" customFormat="1" ht="12.75" customHeight="1" x14ac:dyDescent="0.2">
      <c r="A7" s="1064"/>
      <c r="B7" s="1065"/>
      <c r="C7" s="1065" t="s">
        <v>1820</v>
      </c>
      <c r="D7" s="1065" t="s">
        <v>155</v>
      </c>
    </row>
    <row r="8" spans="1:13" s="131" customFormat="1" ht="12.75" customHeight="1" x14ac:dyDescent="0.2">
      <c r="A8" s="1064"/>
      <c r="B8" s="1065"/>
      <c r="C8" s="1065"/>
      <c r="D8" s="1065"/>
    </row>
    <row r="9" spans="1:13" s="131" customFormat="1" ht="38.25" customHeight="1" x14ac:dyDescent="0.2">
      <c r="A9" s="1064"/>
      <c r="B9" s="1065"/>
      <c r="C9" s="1065"/>
      <c r="D9" s="1065"/>
    </row>
    <row r="10" spans="1:13" ht="28.5" customHeight="1" x14ac:dyDescent="0.2">
      <c r="A10" s="1062" t="s">
        <v>156</v>
      </c>
      <c r="B10" s="1062"/>
      <c r="C10" s="1062"/>
      <c r="D10" s="1062"/>
    </row>
    <row r="11" spans="1:13" ht="26.25" customHeight="1" x14ac:dyDescent="0.2">
      <c r="A11" s="139" t="s">
        <v>157</v>
      </c>
      <c r="B11" s="1062" t="s">
        <v>158</v>
      </c>
      <c r="C11" s="1062"/>
      <c r="D11" s="1062"/>
    </row>
    <row r="12" spans="1:13" ht="47.25" x14ac:dyDescent="0.2">
      <c r="A12" s="139" t="s">
        <v>159</v>
      </c>
      <c r="B12" s="140" t="s">
        <v>1821</v>
      </c>
      <c r="C12" s="140"/>
      <c r="D12" s="140" t="s">
        <v>1818</v>
      </c>
    </row>
    <row r="13" spans="1:13" ht="47.25" x14ac:dyDescent="0.2">
      <c r="A13" s="139" t="s">
        <v>160</v>
      </c>
      <c r="B13" s="140" t="s">
        <v>1822</v>
      </c>
      <c r="C13" s="140"/>
      <c r="D13" s="140" t="s">
        <v>1818</v>
      </c>
      <c r="M13" s="132"/>
    </row>
    <row r="14" spans="1:13" ht="173.25" x14ac:dyDescent="0.2">
      <c r="A14" s="139" t="s">
        <v>352</v>
      </c>
      <c r="B14" s="140" t="s">
        <v>1823</v>
      </c>
      <c r="C14" s="140"/>
      <c r="D14" s="140" t="s">
        <v>1818</v>
      </c>
    </row>
    <row r="15" spans="1:13" ht="94.5" x14ac:dyDescent="0.2">
      <c r="A15" s="139" t="s">
        <v>1824</v>
      </c>
      <c r="B15" s="140" t="s">
        <v>1825</v>
      </c>
      <c r="C15" s="140"/>
      <c r="D15" s="141"/>
    </row>
    <row r="16" spans="1:13" x14ac:dyDescent="0.2">
      <c r="A16" s="139" t="s">
        <v>353</v>
      </c>
      <c r="B16" s="1062" t="s">
        <v>354</v>
      </c>
      <c r="C16" s="1062"/>
      <c r="D16" s="1062"/>
    </row>
    <row r="17" spans="1:4" ht="63" x14ac:dyDescent="0.2">
      <c r="A17" s="139" t="s">
        <v>355</v>
      </c>
      <c r="B17" s="141" t="s">
        <v>1826</v>
      </c>
      <c r="C17" s="140"/>
      <c r="D17" s="140" t="s">
        <v>1827</v>
      </c>
    </row>
    <row r="18" spans="1:4" ht="47.25" x14ac:dyDescent="0.2">
      <c r="A18" s="139" t="s">
        <v>356</v>
      </c>
      <c r="B18" s="141" t="s">
        <v>1828</v>
      </c>
      <c r="C18" s="140"/>
      <c r="D18" s="140" t="s">
        <v>1829</v>
      </c>
    </row>
    <row r="19" spans="1:4" x14ac:dyDescent="0.2">
      <c r="A19" s="139" t="s">
        <v>378</v>
      </c>
      <c r="B19" s="1062" t="s">
        <v>379</v>
      </c>
      <c r="C19" s="1062"/>
      <c r="D19" s="1062"/>
    </row>
    <row r="20" spans="1:4" ht="47.25" x14ac:dyDescent="0.2">
      <c r="A20" s="139" t="s">
        <v>380</v>
      </c>
      <c r="B20" s="141" t="s">
        <v>1830</v>
      </c>
      <c r="C20" s="140"/>
      <c r="D20" s="140" t="s">
        <v>1827</v>
      </c>
    </row>
    <row r="21" spans="1:4" ht="94.5" x14ac:dyDescent="0.2">
      <c r="A21" s="139" t="s">
        <v>381</v>
      </c>
      <c r="B21" s="141" t="s">
        <v>1831</v>
      </c>
      <c r="C21" s="140"/>
      <c r="D21" s="140" t="s">
        <v>1829</v>
      </c>
    </row>
    <row r="22" spans="1:4" ht="47.25" x14ac:dyDescent="0.2">
      <c r="A22" s="139" t="s">
        <v>584</v>
      </c>
      <c r="B22" s="141" t="s">
        <v>1832</v>
      </c>
      <c r="C22" s="141" t="s">
        <v>1833</v>
      </c>
      <c r="D22" s="140" t="s">
        <v>1827</v>
      </c>
    </row>
    <row r="23" spans="1:4" ht="141.75" x14ac:dyDescent="0.2">
      <c r="A23" s="139" t="s">
        <v>585</v>
      </c>
      <c r="B23" s="141" t="s">
        <v>1834</v>
      </c>
      <c r="C23" s="141" t="s">
        <v>1835</v>
      </c>
      <c r="D23" s="140" t="s">
        <v>1836</v>
      </c>
    </row>
    <row r="24" spans="1:4" x14ac:dyDescent="0.2">
      <c r="A24" s="1062" t="s">
        <v>1837</v>
      </c>
      <c r="B24" s="1062"/>
      <c r="C24" s="1062"/>
      <c r="D24" s="1062"/>
    </row>
    <row r="25" spans="1:4" ht="47.25" x14ac:dyDescent="0.2">
      <c r="A25" s="139" t="s">
        <v>44</v>
      </c>
      <c r="B25" s="140" t="s">
        <v>45</v>
      </c>
      <c r="C25" s="140"/>
      <c r="D25" s="140" t="s">
        <v>1827</v>
      </c>
    </row>
    <row r="26" spans="1:4" x14ac:dyDescent="0.2">
      <c r="A26" s="139" t="s">
        <v>46</v>
      </c>
      <c r="B26" s="1062" t="s">
        <v>47</v>
      </c>
      <c r="C26" s="1062"/>
      <c r="D26" s="1062"/>
    </row>
    <row r="27" spans="1:4" ht="47.25" x14ac:dyDescent="0.2">
      <c r="A27" s="139" t="s">
        <v>48</v>
      </c>
      <c r="B27" s="140" t="s">
        <v>49</v>
      </c>
      <c r="C27" s="140"/>
      <c r="D27" s="140" t="s">
        <v>1818</v>
      </c>
    </row>
    <row r="28" spans="1:4" ht="78.75" x14ac:dyDescent="0.2">
      <c r="A28" s="139" t="s">
        <v>50</v>
      </c>
      <c r="B28" s="140" t="s">
        <v>1838</v>
      </c>
      <c r="C28" s="140"/>
      <c r="D28" s="140" t="s">
        <v>1818</v>
      </c>
    </row>
    <row r="29" spans="1:4" ht="47.25" x14ac:dyDescent="0.2">
      <c r="A29" s="139" t="s">
        <v>52</v>
      </c>
      <c r="B29" s="140" t="s">
        <v>53</v>
      </c>
      <c r="C29" s="140"/>
      <c r="D29" s="140" t="s">
        <v>1818</v>
      </c>
    </row>
    <row r="30" spans="1:4" ht="47.25" x14ac:dyDescent="0.2">
      <c r="A30" s="139" t="s">
        <v>54</v>
      </c>
      <c r="B30" s="140" t="s">
        <v>1839</v>
      </c>
      <c r="C30" s="140"/>
      <c r="D30" s="140" t="s">
        <v>1818</v>
      </c>
    </row>
    <row r="31" spans="1:4" ht="63" x14ac:dyDescent="0.2">
      <c r="A31" s="139" t="s">
        <v>514</v>
      </c>
      <c r="B31" s="140" t="s">
        <v>1840</v>
      </c>
      <c r="C31" s="140"/>
      <c r="D31" s="140" t="s">
        <v>1818</v>
      </c>
    </row>
    <row r="32" spans="1:4" ht="141.75" x14ac:dyDescent="0.2">
      <c r="A32" s="139" t="s">
        <v>515</v>
      </c>
      <c r="B32" s="140" t="s">
        <v>98</v>
      </c>
      <c r="C32" s="140"/>
      <c r="D32" s="140" t="s">
        <v>1818</v>
      </c>
    </row>
    <row r="33" spans="1:4" ht="47.25" x14ac:dyDescent="0.2">
      <c r="A33" s="139" t="s">
        <v>99</v>
      </c>
      <c r="B33" s="140" t="s">
        <v>100</v>
      </c>
      <c r="C33" s="140"/>
      <c r="D33" s="140" t="s">
        <v>1841</v>
      </c>
    </row>
    <row r="34" spans="1:4" x14ac:dyDescent="0.2">
      <c r="A34" s="139" t="s">
        <v>101</v>
      </c>
      <c r="B34" s="1062" t="s">
        <v>1842</v>
      </c>
      <c r="C34" s="1062"/>
      <c r="D34" s="1062"/>
    </row>
    <row r="35" spans="1:4" ht="47.25" x14ac:dyDescent="0.2">
      <c r="A35" s="139" t="s">
        <v>102</v>
      </c>
      <c r="B35" s="140" t="s">
        <v>49</v>
      </c>
      <c r="C35" s="140"/>
      <c r="D35" s="142" t="s">
        <v>1818</v>
      </c>
    </row>
    <row r="36" spans="1:4" ht="78.75" x14ac:dyDescent="0.2">
      <c r="A36" s="139" t="s">
        <v>103</v>
      </c>
      <c r="B36" s="140" t="s">
        <v>51</v>
      </c>
      <c r="C36" s="140"/>
      <c r="D36" s="140" t="s">
        <v>1818</v>
      </c>
    </row>
    <row r="37" spans="1:4" ht="47.25" x14ac:dyDescent="0.2">
      <c r="A37" s="139" t="s">
        <v>104</v>
      </c>
      <c r="B37" s="140" t="s">
        <v>105</v>
      </c>
      <c r="C37" s="140"/>
      <c r="D37" s="140" t="s">
        <v>1818</v>
      </c>
    </row>
    <row r="38" spans="1:4" ht="47.25" x14ac:dyDescent="0.2">
      <c r="A38" s="139" t="s">
        <v>106</v>
      </c>
      <c r="B38" s="140" t="s">
        <v>513</v>
      </c>
      <c r="C38" s="140"/>
      <c r="D38" s="140" t="s">
        <v>1843</v>
      </c>
    </row>
    <row r="39" spans="1:4" ht="47.25" x14ac:dyDescent="0.2">
      <c r="A39" s="139" t="s">
        <v>107</v>
      </c>
      <c r="B39" s="140" t="s">
        <v>1844</v>
      </c>
      <c r="C39" s="140"/>
      <c r="D39" s="140" t="s">
        <v>1845</v>
      </c>
    </row>
    <row r="40" spans="1:4" ht="141.75" x14ac:dyDescent="0.2">
      <c r="A40" s="139" t="s">
        <v>108</v>
      </c>
      <c r="B40" s="140" t="s">
        <v>1846</v>
      </c>
      <c r="C40" s="140"/>
      <c r="D40" s="140" t="s">
        <v>1818</v>
      </c>
    </row>
    <row r="41" spans="1:4" x14ac:dyDescent="0.2">
      <c r="A41" s="1062" t="s">
        <v>1847</v>
      </c>
      <c r="B41" s="1062"/>
      <c r="C41" s="1062"/>
      <c r="D41" s="1062"/>
    </row>
    <row r="42" spans="1:4" ht="47.25" x14ac:dyDescent="0.2">
      <c r="A42" s="139" t="s">
        <v>123</v>
      </c>
      <c r="B42" s="142" t="s">
        <v>1848</v>
      </c>
      <c r="C42" s="141" t="s">
        <v>1849</v>
      </c>
      <c r="D42" s="140" t="s">
        <v>1850</v>
      </c>
    </row>
    <row r="43" spans="1:4" x14ac:dyDescent="0.2">
      <c r="A43" s="139" t="s">
        <v>124</v>
      </c>
      <c r="B43" s="1062" t="s">
        <v>1851</v>
      </c>
      <c r="C43" s="1062"/>
      <c r="D43" s="1062"/>
    </row>
    <row r="44" spans="1:4" ht="47.25" x14ac:dyDescent="0.2">
      <c r="A44" s="139" t="s">
        <v>125</v>
      </c>
      <c r="B44" s="141" t="s">
        <v>1852</v>
      </c>
      <c r="C44" s="141" t="s">
        <v>1849</v>
      </c>
      <c r="D44" s="140"/>
    </row>
    <row r="45" spans="1:4" ht="63" x14ac:dyDescent="0.2">
      <c r="A45" s="139" t="s">
        <v>126</v>
      </c>
      <c r="B45" s="141" t="s">
        <v>1853</v>
      </c>
      <c r="C45" s="141" t="s">
        <v>1854</v>
      </c>
      <c r="D45" s="140"/>
    </row>
    <row r="46" spans="1:4" ht="94.5" x14ac:dyDescent="0.2">
      <c r="A46" s="139" t="s">
        <v>127</v>
      </c>
      <c r="B46" s="141" t="s">
        <v>1855</v>
      </c>
      <c r="C46" s="141" t="s">
        <v>1856</v>
      </c>
      <c r="D46" s="140"/>
    </row>
    <row r="47" spans="1:4" ht="47.25" x14ac:dyDescent="0.2">
      <c r="A47" s="139" t="s">
        <v>128</v>
      </c>
      <c r="B47" s="141" t="s">
        <v>1857</v>
      </c>
      <c r="C47" s="141" t="s">
        <v>1858</v>
      </c>
      <c r="D47" s="140" t="s">
        <v>1850</v>
      </c>
    </row>
    <row r="48" spans="1:4" ht="47.25" x14ac:dyDescent="0.2">
      <c r="A48" s="139" t="s">
        <v>129</v>
      </c>
      <c r="B48" s="141" t="s">
        <v>1859</v>
      </c>
      <c r="C48" s="141" t="s">
        <v>1833</v>
      </c>
      <c r="D48" s="140" t="s">
        <v>1860</v>
      </c>
    </row>
    <row r="49" spans="1:4" ht="110.25" x14ac:dyDescent="0.2">
      <c r="A49" s="139" t="s">
        <v>1861</v>
      </c>
      <c r="B49" s="140" t="s">
        <v>1862</v>
      </c>
      <c r="C49" s="141"/>
      <c r="D49" s="141"/>
    </row>
    <row r="50" spans="1:4" x14ac:dyDescent="0.2">
      <c r="A50" s="139" t="s">
        <v>130</v>
      </c>
      <c r="B50" s="1062" t="s">
        <v>1863</v>
      </c>
      <c r="C50" s="1062"/>
      <c r="D50" s="1062"/>
    </row>
    <row r="51" spans="1:4" ht="110.25" x14ac:dyDescent="0.2">
      <c r="A51" s="139" t="s">
        <v>1864</v>
      </c>
      <c r="B51" s="141" t="s">
        <v>1865</v>
      </c>
      <c r="C51" s="141"/>
      <c r="D51" s="140"/>
    </row>
    <row r="52" spans="1:4" ht="78.75" x14ac:dyDescent="0.2">
      <c r="A52" s="139" t="s">
        <v>109</v>
      </c>
      <c r="B52" s="141" t="s">
        <v>1866</v>
      </c>
      <c r="C52" s="141" t="s">
        <v>1835</v>
      </c>
      <c r="D52" s="140"/>
    </row>
    <row r="53" spans="1:4" ht="204.75" x14ac:dyDescent="0.2">
      <c r="A53" s="139" t="s">
        <v>360</v>
      </c>
      <c r="B53" s="141" t="s">
        <v>1867</v>
      </c>
      <c r="C53" s="141" t="s">
        <v>1854</v>
      </c>
      <c r="D53" s="143"/>
    </row>
    <row r="54" spans="1:4" ht="94.5" x14ac:dyDescent="0.2">
      <c r="A54" s="139" t="s">
        <v>152</v>
      </c>
      <c r="B54" s="140" t="s">
        <v>1868</v>
      </c>
      <c r="C54" s="141" t="s">
        <v>1869</v>
      </c>
      <c r="D54" s="140" t="s">
        <v>1850</v>
      </c>
    </row>
    <row r="55" spans="1:4" ht="63" x14ac:dyDescent="0.2">
      <c r="A55" s="139" t="s">
        <v>361</v>
      </c>
      <c r="B55" s="140" t="s">
        <v>1870</v>
      </c>
      <c r="C55" s="141" t="s">
        <v>1871</v>
      </c>
      <c r="D55" s="140" t="s">
        <v>1818</v>
      </c>
    </row>
    <row r="56" spans="1:4" ht="63" x14ac:dyDescent="0.2">
      <c r="A56" s="139" t="s">
        <v>405</v>
      </c>
      <c r="B56" s="140" t="s">
        <v>1872</v>
      </c>
      <c r="C56" s="141" t="s">
        <v>1873</v>
      </c>
      <c r="D56" s="140"/>
    </row>
    <row r="57" spans="1:4" ht="78.75" x14ac:dyDescent="0.2">
      <c r="A57" s="139" t="s">
        <v>1874</v>
      </c>
      <c r="B57" s="140" t="s">
        <v>1875</v>
      </c>
      <c r="C57" s="141"/>
      <c r="D57" s="143"/>
    </row>
    <row r="58" spans="1:4" ht="63" x14ac:dyDescent="0.2">
      <c r="A58" s="139" t="s">
        <v>406</v>
      </c>
      <c r="B58" s="140" t="s">
        <v>1876</v>
      </c>
      <c r="C58" s="141" t="s">
        <v>1854</v>
      </c>
      <c r="D58" s="140"/>
    </row>
    <row r="59" spans="1:4" ht="47.25" x14ac:dyDescent="0.2">
      <c r="A59" s="139" t="s">
        <v>1877</v>
      </c>
      <c r="B59" s="140" t="s">
        <v>1878</v>
      </c>
      <c r="C59" s="141"/>
      <c r="D59" s="141"/>
    </row>
    <row r="60" spans="1:4" ht="78.75" x14ac:dyDescent="0.2">
      <c r="A60" s="139" t="s">
        <v>321</v>
      </c>
      <c r="B60" s="140" t="s">
        <v>1879</v>
      </c>
      <c r="C60" s="141" t="s">
        <v>1858</v>
      </c>
      <c r="D60" s="140" t="s">
        <v>1850</v>
      </c>
    </row>
    <row r="61" spans="1:4" x14ac:dyDescent="0.2">
      <c r="A61" s="1062" t="s">
        <v>150</v>
      </c>
      <c r="B61" s="1062"/>
      <c r="C61" s="1062"/>
      <c r="D61" s="1062"/>
    </row>
    <row r="62" spans="1:4" ht="63" x14ac:dyDescent="0.2">
      <c r="A62" s="139" t="s">
        <v>382</v>
      </c>
      <c r="B62" s="140" t="s">
        <v>1880</v>
      </c>
      <c r="C62" s="141" t="s">
        <v>1833</v>
      </c>
      <c r="D62" s="140" t="s">
        <v>1850</v>
      </c>
    </row>
    <row r="63" spans="1:4" ht="94.5" x14ac:dyDescent="0.2">
      <c r="A63" s="139" t="s">
        <v>141</v>
      </c>
      <c r="B63" s="140" t="s">
        <v>1881</v>
      </c>
      <c r="C63" s="141" t="s">
        <v>1849</v>
      </c>
      <c r="D63" s="140"/>
    </row>
    <row r="64" spans="1:4" ht="78.75" x14ac:dyDescent="0.2">
      <c r="A64" s="139" t="s">
        <v>142</v>
      </c>
      <c r="B64" s="140" t="s">
        <v>1882</v>
      </c>
      <c r="C64" s="141" t="s">
        <v>1849</v>
      </c>
      <c r="D64" s="140"/>
    </row>
    <row r="65" spans="1:4" ht="78.75" x14ac:dyDescent="0.2">
      <c r="A65" s="139" t="s">
        <v>96</v>
      </c>
      <c r="B65" s="140" t="s">
        <v>1883</v>
      </c>
      <c r="C65" s="141" t="s">
        <v>1835</v>
      </c>
      <c r="D65" s="140"/>
    </row>
    <row r="66" spans="1:4" s="133" customFormat="1" ht="78.75" x14ac:dyDescent="0.2">
      <c r="A66" s="139" t="s">
        <v>97</v>
      </c>
      <c r="B66" s="140" t="s">
        <v>1884</v>
      </c>
      <c r="C66" s="141" t="s">
        <v>1833</v>
      </c>
      <c r="D66" s="140"/>
    </row>
    <row r="67" spans="1:4" s="133" customFormat="1" x14ac:dyDescent="0.2">
      <c r="A67" s="139" t="s">
        <v>1483</v>
      </c>
      <c r="B67" s="1062" t="s">
        <v>1484</v>
      </c>
      <c r="C67" s="1062"/>
      <c r="D67" s="1062"/>
    </row>
    <row r="68" spans="1:4" s="133" customFormat="1" ht="47.25" x14ac:dyDescent="0.2">
      <c r="A68" s="144" t="s">
        <v>85</v>
      </c>
      <c r="B68" s="145" t="s">
        <v>1485</v>
      </c>
      <c r="C68" s="140" t="s">
        <v>1885</v>
      </c>
      <c r="D68" s="140" t="s">
        <v>1818</v>
      </c>
    </row>
    <row r="69" spans="1:4" ht="63" x14ac:dyDescent="0.2">
      <c r="A69" s="144" t="s">
        <v>1486</v>
      </c>
      <c r="B69" s="145" t="s">
        <v>1886</v>
      </c>
      <c r="C69" s="141" t="s">
        <v>1833</v>
      </c>
      <c r="D69" s="140" t="s">
        <v>1850</v>
      </c>
    </row>
    <row r="70" spans="1:4" x14ac:dyDescent="0.2">
      <c r="A70" s="1062" t="s">
        <v>566</v>
      </c>
      <c r="B70" s="1062"/>
      <c r="C70" s="1062"/>
      <c r="D70" s="1062"/>
    </row>
    <row r="71" spans="1:4" x14ac:dyDescent="0.2">
      <c r="A71" s="139" t="s">
        <v>567</v>
      </c>
      <c r="B71" s="1062" t="s">
        <v>568</v>
      </c>
      <c r="C71" s="1062"/>
      <c r="D71" s="1062"/>
    </row>
    <row r="72" spans="1:4" ht="47.25" x14ac:dyDescent="0.2">
      <c r="A72" s="139" t="s">
        <v>569</v>
      </c>
      <c r="B72" s="140" t="s">
        <v>570</v>
      </c>
      <c r="C72" s="141" t="s">
        <v>1833</v>
      </c>
      <c r="D72" s="140"/>
    </row>
    <row r="73" spans="1:4" ht="47.25" x14ac:dyDescent="0.2">
      <c r="A73" s="139" t="s">
        <v>571</v>
      </c>
      <c r="B73" s="140" t="s">
        <v>29</v>
      </c>
      <c r="C73" s="141" t="s">
        <v>1833</v>
      </c>
      <c r="D73" s="140"/>
    </row>
    <row r="74" spans="1:4" ht="78.75" x14ac:dyDescent="0.2">
      <c r="A74" s="139" t="s">
        <v>30</v>
      </c>
      <c r="B74" s="140" t="s">
        <v>1887</v>
      </c>
      <c r="C74" s="141" t="s">
        <v>1833</v>
      </c>
      <c r="D74" s="140"/>
    </row>
    <row r="75" spans="1:4" ht="47.25" x14ac:dyDescent="0.2">
      <c r="A75" s="139" t="s">
        <v>31</v>
      </c>
      <c r="B75" s="140" t="s">
        <v>165</v>
      </c>
      <c r="C75" s="141" t="s">
        <v>1833</v>
      </c>
      <c r="D75" s="140"/>
    </row>
    <row r="76" spans="1:4" ht="47.25" x14ac:dyDescent="0.2">
      <c r="A76" s="139" t="s">
        <v>166</v>
      </c>
      <c r="B76" s="140" t="s">
        <v>167</v>
      </c>
      <c r="C76" s="141" t="s">
        <v>1833</v>
      </c>
      <c r="D76" s="140"/>
    </row>
    <row r="77" spans="1:4" ht="47.25" x14ac:dyDescent="0.2">
      <c r="A77" s="139" t="s">
        <v>168</v>
      </c>
      <c r="B77" s="140" t="s">
        <v>169</v>
      </c>
      <c r="C77" s="141" t="s">
        <v>1833</v>
      </c>
      <c r="D77" s="140"/>
    </row>
    <row r="78" spans="1:4" x14ac:dyDescent="0.2">
      <c r="A78" s="139" t="s">
        <v>170</v>
      </c>
      <c r="B78" s="1062" t="s">
        <v>34</v>
      </c>
      <c r="C78" s="1062"/>
      <c r="D78" s="1062"/>
    </row>
    <row r="79" spans="1:4" ht="47.25" x14ac:dyDescent="0.2">
      <c r="A79" s="139" t="s">
        <v>35</v>
      </c>
      <c r="B79" s="140" t="s">
        <v>36</v>
      </c>
      <c r="C79" s="141" t="s">
        <v>1833</v>
      </c>
      <c r="D79" s="140"/>
    </row>
    <row r="80" spans="1:4" ht="63" x14ac:dyDescent="0.2">
      <c r="A80" s="139" t="s">
        <v>37</v>
      </c>
      <c r="B80" s="140" t="s">
        <v>38</v>
      </c>
      <c r="C80" s="141" t="s">
        <v>1833</v>
      </c>
      <c r="D80" s="140"/>
    </row>
    <row r="81" spans="1:4" ht="63" x14ac:dyDescent="0.2">
      <c r="A81" s="139" t="s">
        <v>39</v>
      </c>
      <c r="B81" s="140" t="s">
        <v>40</v>
      </c>
      <c r="C81" s="141" t="s">
        <v>1833</v>
      </c>
      <c r="D81" s="140"/>
    </row>
    <row r="82" spans="1:4" ht="47.25" x14ac:dyDescent="0.2">
      <c r="A82" s="139" t="s">
        <v>41</v>
      </c>
      <c r="B82" s="140" t="s">
        <v>1888</v>
      </c>
      <c r="C82" s="141" t="s">
        <v>1833</v>
      </c>
      <c r="D82" s="140"/>
    </row>
    <row r="83" spans="1:4" ht="63" x14ac:dyDescent="0.2">
      <c r="A83" s="139" t="s">
        <v>42</v>
      </c>
      <c r="B83" s="140" t="s">
        <v>1889</v>
      </c>
      <c r="C83" s="141" t="s">
        <v>1833</v>
      </c>
      <c r="D83" s="140"/>
    </row>
    <row r="84" spans="1:4" ht="31.5" x14ac:dyDescent="0.2">
      <c r="A84" s="139" t="s">
        <v>43</v>
      </c>
      <c r="B84" s="1062" t="s">
        <v>1890</v>
      </c>
      <c r="C84" s="1062"/>
      <c r="D84" s="1062"/>
    </row>
    <row r="85" spans="1:4" ht="47.25" x14ac:dyDescent="0.2">
      <c r="A85" s="139" t="s">
        <v>542</v>
      </c>
      <c r="B85" s="140" t="s">
        <v>543</v>
      </c>
      <c r="C85" s="141" t="s">
        <v>1833</v>
      </c>
      <c r="D85" s="140"/>
    </row>
    <row r="86" spans="1:4" ht="78.75" x14ac:dyDescent="0.2">
      <c r="A86" s="139" t="s">
        <v>544</v>
      </c>
      <c r="B86" s="140" t="s">
        <v>1891</v>
      </c>
      <c r="C86" s="141" t="s">
        <v>1833</v>
      </c>
      <c r="D86" s="140"/>
    </row>
    <row r="87" spans="1:4" ht="63" x14ac:dyDescent="0.2">
      <c r="A87" s="139" t="s">
        <v>545</v>
      </c>
      <c r="B87" s="140" t="s">
        <v>1892</v>
      </c>
      <c r="C87" s="141" t="s">
        <v>1833</v>
      </c>
      <c r="D87" s="140"/>
    </row>
    <row r="88" spans="1:4" x14ac:dyDescent="0.2">
      <c r="A88" s="139" t="s">
        <v>546</v>
      </c>
      <c r="B88" s="1062" t="s">
        <v>547</v>
      </c>
      <c r="C88" s="1062"/>
      <c r="D88" s="1062"/>
    </row>
    <row r="89" spans="1:4" ht="47.25" x14ac:dyDescent="0.2">
      <c r="A89" s="139" t="s">
        <v>548</v>
      </c>
      <c r="B89" s="140" t="s">
        <v>222</v>
      </c>
      <c r="C89" s="141" t="s">
        <v>1833</v>
      </c>
      <c r="D89" s="140"/>
    </row>
    <row r="90" spans="1:4" ht="47.25" x14ac:dyDescent="0.2">
      <c r="A90" s="139" t="s">
        <v>223</v>
      </c>
      <c r="B90" s="140" t="s">
        <v>131</v>
      </c>
      <c r="C90" s="141" t="s">
        <v>1833</v>
      </c>
      <c r="D90" s="140"/>
    </row>
    <row r="91" spans="1:4" x14ac:dyDescent="0.2">
      <c r="A91" s="139" t="s">
        <v>132</v>
      </c>
      <c r="B91" s="1062" t="s">
        <v>133</v>
      </c>
      <c r="C91" s="1062"/>
      <c r="D91" s="1062"/>
    </row>
    <row r="92" spans="1:4" ht="63" x14ac:dyDescent="0.2">
      <c r="A92" s="139" t="s">
        <v>134</v>
      </c>
      <c r="B92" s="140" t="s">
        <v>135</v>
      </c>
      <c r="C92" s="141" t="s">
        <v>1833</v>
      </c>
      <c r="D92" s="140"/>
    </row>
    <row r="93" spans="1:4" ht="47.25" x14ac:dyDescent="0.2">
      <c r="A93" s="139" t="s">
        <v>136</v>
      </c>
      <c r="B93" s="140" t="s">
        <v>1893</v>
      </c>
      <c r="C93" s="141" t="s">
        <v>1833</v>
      </c>
      <c r="D93" s="140"/>
    </row>
    <row r="94" spans="1:4" ht="110.25" x14ac:dyDescent="0.2">
      <c r="A94" s="139" t="s">
        <v>137</v>
      </c>
      <c r="B94" s="140" t="s">
        <v>138</v>
      </c>
      <c r="C94" s="141" t="s">
        <v>1833</v>
      </c>
      <c r="D94" s="140"/>
    </row>
    <row r="95" spans="1:4" ht="63" x14ac:dyDescent="0.2">
      <c r="A95" s="139" t="s">
        <v>139</v>
      </c>
      <c r="B95" s="140" t="s">
        <v>521</v>
      </c>
      <c r="C95" s="141" t="s">
        <v>1833</v>
      </c>
      <c r="D95" s="140"/>
    </row>
    <row r="96" spans="1:4" x14ac:dyDescent="0.2">
      <c r="A96" s="139" t="s">
        <v>522</v>
      </c>
      <c r="B96" s="1062" t="s">
        <v>523</v>
      </c>
      <c r="C96" s="1062"/>
      <c r="D96" s="1062"/>
    </row>
    <row r="97" spans="1:4" ht="47.25" x14ac:dyDescent="0.2">
      <c r="A97" s="139" t="s">
        <v>524</v>
      </c>
      <c r="B97" s="140" t="s">
        <v>410</v>
      </c>
      <c r="C97" s="141" t="s">
        <v>1833</v>
      </c>
      <c r="D97" s="140"/>
    </row>
    <row r="98" spans="1:4" ht="47.25" x14ac:dyDescent="0.2">
      <c r="A98" s="139" t="s">
        <v>411</v>
      </c>
      <c r="B98" s="140" t="s">
        <v>412</v>
      </c>
      <c r="C98" s="141" t="s">
        <v>1833</v>
      </c>
      <c r="D98" s="140"/>
    </row>
    <row r="99" spans="1:4" ht="47.25" x14ac:dyDescent="0.2">
      <c r="A99" s="139" t="s">
        <v>413</v>
      </c>
      <c r="B99" s="140" t="s">
        <v>94</v>
      </c>
      <c r="C99" s="141" t="s">
        <v>1833</v>
      </c>
      <c r="D99" s="140"/>
    </row>
    <row r="100" spans="1:4" ht="78.75" x14ac:dyDescent="0.2">
      <c r="A100" s="139" t="s">
        <v>95</v>
      </c>
      <c r="B100" s="140" t="s">
        <v>1894</v>
      </c>
      <c r="C100" s="141" t="s">
        <v>1833</v>
      </c>
      <c r="D100" s="140"/>
    </row>
    <row r="101" spans="1:4" ht="189" x14ac:dyDescent="0.2">
      <c r="A101" s="139" t="s">
        <v>287</v>
      </c>
      <c r="B101" s="140" t="s">
        <v>1895</v>
      </c>
      <c r="C101" s="141" t="s">
        <v>1833</v>
      </c>
      <c r="D101" s="140"/>
    </row>
    <row r="102" spans="1:4" ht="63" x14ac:dyDescent="0.2">
      <c r="A102" s="139" t="s">
        <v>269</v>
      </c>
      <c r="B102" s="140" t="s">
        <v>1896</v>
      </c>
      <c r="C102" s="141" t="s">
        <v>1833</v>
      </c>
      <c r="D102" s="140"/>
    </row>
    <row r="103" spans="1:4" ht="47.25" x14ac:dyDescent="0.2">
      <c r="A103" s="139" t="s">
        <v>1897</v>
      </c>
      <c r="B103" s="140" t="s">
        <v>1898</v>
      </c>
      <c r="C103" s="141" t="s">
        <v>1833</v>
      </c>
      <c r="D103" s="140"/>
    </row>
    <row r="106" spans="1:4" s="136" customFormat="1" ht="18.75" x14ac:dyDescent="0.2">
      <c r="A106" s="134"/>
      <c r="B106" s="135"/>
    </row>
  </sheetData>
  <customSheetViews>
    <customSheetView guid="{A751BF42-68F4-4BC0-A7EA-44F046D619A6}" showPageBreaks="1" printArea="1" hiddenColumns="1" view="pageBreakPreview" showRuler="0">
      <selection activeCell="N18" sqref="N18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25">
    <mergeCell ref="B96:D96"/>
    <mergeCell ref="B50:D50"/>
    <mergeCell ref="A61:D61"/>
    <mergeCell ref="B67:D67"/>
    <mergeCell ref="A70:D70"/>
    <mergeCell ref="B71:D71"/>
    <mergeCell ref="B78:D78"/>
    <mergeCell ref="B84:D84"/>
    <mergeCell ref="B88:D88"/>
    <mergeCell ref="B91:D91"/>
    <mergeCell ref="A24:D24"/>
    <mergeCell ref="B26:D26"/>
    <mergeCell ref="B34:D34"/>
    <mergeCell ref="A41:D41"/>
    <mergeCell ref="B43:D43"/>
    <mergeCell ref="A10:D10"/>
    <mergeCell ref="B11:D11"/>
    <mergeCell ref="B16:D16"/>
    <mergeCell ref="B19:D19"/>
    <mergeCell ref="A3:D3"/>
    <mergeCell ref="A5:A9"/>
    <mergeCell ref="B5:B9"/>
    <mergeCell ref="C5:D6"/>
    <mergeCell ref="C7:C9"/>
    <mergeCell ref="D7:D9"/>
  </mergeCells>
  <phoneticPr fontId="5" type="noConversion"/>
  <pageMargins left="0.39370078740157483" right="0.39370078740157483" top="0.39370078740157483" bottom="0.39370078740157483" header="0.51181102362204722" footer="0.51181102362204722"/>
  <pageSetup paperSize="9" scale="68" orientation="landscape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4"/>
  <sheetViews>
    <sheetView view="pageBreakPreview" zoomScale="98" zoomScaleNormal="100" zoomScaleSheetLayoutView="98" workbookViewId="0">
      <pane ySplit="3" topLeftCell="A67" activePane="bottomLeft" state="frozen"/>
      <selection activeCell="Q21" sqref="Q21"/>
      <selection pane="bottomLeft" activeCell="B117" sqref="B117"/>
    </sheetView>
  </sheetViews>
  <sheetFormatPr defaultColWidth="8.85546875" defaultRowHeight="15" x14ac:dyDescent="0.2"/>
  <cols>
    <col min="1" max="1" width="9.140625" style="7" customWidth="1"/>
    <col min="2" max="2" width="14.5703125" style="7" customWidth="1"/>
    <col min="3" max="3" width="62.42578125" style="150" customWidth="1"/>
    <col min="4" max="4" width="19.5703125" style="28" customWidth="1"/>
    <col min="5" max="6" width="11" style="7" customWidth="1"/>
    <col min="7" max="16384" width="8.85546875" style="7"/>
  </cols>
  <sheetData>
    <row r="1" spans="1:4" ht="59.25" customHeight="1" x14ac:dyDescent="0.25">
      <c r="A1" s="79"/>
      <c r="B1" s="79"/>
      <c r="C1" s="1169" t="s">
        <v>3948</v>
      </c>
      <c r="D1" s="1169"/>
    </row>
    <row r="2" spans="1:4" s="18" customFormat="1" ht="48" customHeight="1" x14ac:dyDescent="0.2">
      <c r="A2" s="1167" t="s">
        <v>706</v>
      </c>
      <c r="B2" s="1167"/>
      <c r="C2" s="1167"/>
      <c r="D2" s="1167"/>
    </row>
    <row r="3" spans="1:4" s="18" customFormat="1" ht="57" x14ac:dyDescent="0.2">
      <c r="A3" s="85" t="s">
        <v>153</v>
      </c>
      <c r="B3" s="85" t="s">
        <v>980</v>
      </c>
      <c r="C3" s="829" t="s">
        <v>1475</v>
      </c>
      <c r="D3" s="85" t="s">
        <v>407</v>
      </c>
    </row>
    <row r="4" spans="1:4" ht="15.75" x14ac:dyDescent="0.25">
      <c r="A4" s="180">
        <v>1</v>
      </c>
      <c r="B4" s="180" t="s">
        <v>1340</v>
      </c>
      <c r="C4" s="828" t="s">
        <v>654</v>
      </c>
      <c r="D4" s="180">
        <v>0.83</v>
      </c>
    </row>
    <row r="5" spans="1:4" ht="15.75" x14ac:dyDescent="0.25">
      <c r="A5" s="180">
        <v>2</v>
      </c>
      <c r="B5" s="180" t="s">
        <v>1341</v>
      </c>
      <c r="C5" s="828" t="s">
        <v>655</v>
      </c>
      <c r="D5" s="180">
        <v>0.66</v>
      </c>
    </row>
    <row r="6" spans="1:4" ht="15.75" x14ac:dyDescent="0.25">
      <c r="A6" s="180">
        <v>3</v>
      </c>
      <c r="B6" s="180" t="s">
        <v>1342</v>
      </c>
      <c r="C6" s="828" t="s">
        <v>535</v>
      </c>
      <c r="D6" s="180">
        <v>0.71</v>
      </c>
    </row>
    <row r="7" spans="1:4" ht="15.75" x14ac:dyDescent="0.25">
      <c r="A7" s="180">
        <v>4</v>
      </c>
      <c r="B7" s="180" t="s">
        <v>1343</v>
      </c>
      <c r="C7" s="828" t="s">
        <v>536</v>
      </c>
      <c r="D7" s="180">
        <v>1.06</v>
      </c>
    </row>
    <row r="8" spans="1:4" ht="15.75" x14ac:dyDescent="0.25">
      <c r="A8" s="180">
        <v>5</v>
      </c>
      <c r="B8" s="180" t="s">
        <v>1344</v>
      </c>
      <c r="C8" s="828" t="s">
        <v>836</v>
      </c>
      <c r="D8" s="180">
        <v>9.7899999999999991</v>
      </c>
    </row>
    <row r="9" spans="1:4" ht="15.75" x14ac:dyDescent="0.25">
      <c r="A9" s="180">
        <v>6</v>
      </c>
      <c r="B9" s="180" t="s">
        <v>1345</v>
      </c>
      <c r="C9" s="828" t="s">
        <v>656</v>
      </c>
      <c r="D9" s="180">
        <v>0.33</v>
      </c>
    </row>
    <row r="10" spans="1:4" ht="15.75" x14ac:dyDescent="0.25">
      <c r="A10" s="180">
        <v>7</v>
      </c>
      <c r="B10" s="180" t="s">
        <v>1346</v>
      </c>
      <c r="C10" s="828" t="s">
        <v>1517</v>
      </c>
      <c r="D10" s="180">
        <v>1.04</v>
      </c>
    </row>
    <row r="11" spans="1:4" ht="15.75" x14ac:dyDescent="0.25">
      <c r="A11" s="180">
        <v>8</v>
      </c>
      <c r="B11" s="180" t="s">
        <v>1347</v>
      </c>
      <c r="C11" s="828" t="s">
        <v>528</v>
      </c>
      <c r="D11" s="180">
        <v>0.98</v>
      </c>
    </row>
    <row r="12" spans="1:4" ht="15.75" x14ac:dyDescent="0.25">
      <c r="A12" s="180">
        <v>9</v>
      </c>
      <c r="B12" s="180" t="s">
        <v>1348</v>
      </c>
      <c r="C12" s="828" t="s">
        <v>657</v>
      </c>
      <c r="D12" s="180">
        <v>0.89</v>
      </c>
    </row>
    <row r="13" spans="1:4" ht="15.75" x14ac:dyDescent="0.25">
      <c r="A13" s="180">
        <v>10</v>
      </c>
      <c r="B13" s="180" t="s">
        <v>1349</v>
      </c>
      <c r="C13" s="828" t="s">
        <v>837</v>
      </c>
      <c r="D13" s="180">
        <v>0.91</v>
      </c>
    </row>
    <row r="14" spans="1:4" ht="15.75" x14ac:dyDescent="0.25">
      <c r="A14" s="180">
        <v>11</v>
      </c>
      <c r="B14" s="180" t="s">
        <v>1350</v>
      </c>
      <c r="C14" s="828" t="s">
        <v>838</v>
      </c>
      <c r="D14" s="180">
        <v>2.41</v>
      </c>
    </row>
    <row r="15" spans="1:4" ht="31.5" x14ac:dyDescent="0.25">
      <c r="A15" s="180">
        <v>12</v>
      </c>
      <c r="B15" s="180" t="s">
        <v>1351</v>
      </c>
      <c r="C15" s="828" t="s">
        <v>815</v>
      </c>
      <c r="D15" s="180">
        <v>3.73</v>
      </c>
    </row>
    <row r="16" spans="1:4" ht="15.75" x14ac:dyDescent="0.25">
      <c r="A16" s="180">
        <v>13</v>
      </c>
      <c r="B16" s="180" t="s">
        <v>1352</v>
      </c>
      <c r="C16" s="828" t="s">
        <v>658</v>
      </c>
      <c r="D16" s="180">
        <v>1.54</v>
      </c>
    </row>
    <row r="17" spans="1:4" ht="15.75" x14ac:dyDescent="0.25">
      <c r="A17" s="180">
        <v>14</v>
      </c>
      <c r="B17" s="180" t="s">
        <v>1353</v>
      </c>
      <c r="C17" s="828" t="s">
        <v>659</v>
      </c>
      <c r="D17" s="180">
        <v>0.98</v>
      </c>
    </row>
    <row r="18" spans="1:4" ht="47.25" x14ac:dyDescent="0.25">
      <c r="A18" s="180">
        <v>15</v>
      </c>
      <c r="B18" s="180" t="s">
        <v>1354</v>
      </c>
      <c r="C18" s="828" t="s">
        <v>209</v>
      </c>
      <c r="D18" s="180">
        <v>7.95</v>
      </c>
    </row>
    <row r="19" spans="1:4" ht="15.75" x14ac:dyDescent="0.25">
      <c r="A19" s="180">
        <v>16</v>
      </c>
      <c r="B19" s="180" t="s">
        <v>1962</v>
      </c>
      <c r="C19" s="828" t="s">
        <v>207</v>
      </c>
      <c r="D19" s="180">
        <v>14.23</v>
      </c>
    </row>
    <row r="20" spans="1:4" ht="31.5" x14ac:dyDescent="0.25">
      <c r="A20" s="180">
        <v>17</v>
      </c>
      <c r="B20" s="180" t="s">
        <v>1963</v>
      </c>
      <c r="C20" s="828" t="s">
        <v>208</v>
      </c>
      <c r="D20" s="180">
        <v>10.34</v>
      </c>
    </row>
    <row r="21" spans="1:4" ht="15.75" x14ac:dyDescent="0.25">
      <c r="A21" s="180">
        <v>18</v>
      </c>
      <c r="B21" s="180" t="s">
        <v>1355</v>
      </c>
      <c r="C21" s="828" t="s">
        <v>660</v>
      </c>
      <c r="D21" s="180">
        <v>1.38</v>
      </c>
    </row>
    <row r="22" spans="1:4" ht="15.75" x14ac:dyDescent="0.25">
      <c r="A22" s="180">
        <v>19</v>
      </c>
      <c r="B22" s="180" t="s">
        <v>1356</v>
      </c>
      <c r="C22" s="828" t="s">
        <v>661</v>
      </c>
      <c r="D22" s="180">
        <v>2.09</v>
      </c>
    </row>
    <row r="23" spans="1:4" ht="15.75" x14ac:dyDescent="0.25">
      <c r="A23" s="180">
        <v>20</v>
      </c>
      <c r="B23" s="180" t="s">
        <v>1357</v>
      </c>
      <c r="C23" s="828" t="s">
        <v>662</v>
      </c>
      <c r="D23" s="180">
        <v>1.6</v>
      </c>
    </row>
    <row r="24" spans="1:4" ht="15.75" x14ac:dyDescent="0.25">
      <c r="A24" s="180">
        <v>21</v>
      </c>
      <c r="B24" s="180" t="s">
        <v>1358</v>
      </c>
      <c r="C24" s="828" t="s">
        <v>72</v>
      </c>
      <c r="D24" s="180">
        <v>1.49</v>
      </c>
    </row>
    <row r="25" spans="1:4" ht="15.75" x14ac:dyDescent="0.25">
      <c r="A25" s="180">
        <v>22</v>
      </c>
      <c r="B25" s="180" t="s">
        <v>1359</v>
      </c>
      <c r="C25" s="828" t="s">
        <v>663</v>
      </c>
      <c r="D25" s="180">
        <v>1.36</v>
      </c>
    </row>
    <row r="26" spans="1:4" ht="15.75" x14ac:dyDescent="0.25">
      <c r="A26" s="180">
        <v>23</v>
      </c>
      <c r="B26" s="180" t="s">
        <v>1360</v>
      </c>
      <c r="C26" s="828" t="s">
        <v>664</v>
      </c>
      <c r="D26" s="180">
        <v>2.75</v>
      </c>
    </row>
    <row r="27" spans="1:4" ht="15.75" x14ac:dyDescent="0.25">
      <c r="A27" s="180">
        <v>24</v>
      </c>
      <c r="B27" s="180" t="s">
        <v>1964</v>
      </c>
      <c r="C27" s="828" t="s">
        <v>1965</v>
      </c>
      <c r="D27" s="180">
        <v>4.9000000000000004</v>
      </c>
    </row>
    <row r="28" spans="1:4" ht="15.75" x14ac:dyDescent="0.25">
      <c r="A28" s="180">
        <v>25</v>
      </c>
      <c r="B28" s="180" t="s">
        <v>1966</v>
      </c>
      <c r="C28" s="828" t="s">
        <v>1967</v>
      </c>
      <c r="D28" s="180">
        <v>22.2</v>
      </c>
    </row>
    <row r="29" spans="1:4" ht="15.75" x14ac:dyDescent="0.25">
      <c r="A29" s="180">
        <v>26</v>
      </c>
      <c r="B29" s="180" t="s">
        <v>1361</v>
      </c>
      <c r="C29" s="828" t="s">
        <v>665</v>
      </c>
      <c r="D29" s="180">
        <v>0.97</v>
      </c>
    </row>
    <row r="30" spans="1:4" ht="15.75" x14ac:dyDescent="0.25">
      <c r="A30" s="180">
        <v>27</v>
      </c>
      <c r="B30" s="180" t="s">
        <v>1362</v>
      </c>
      <c r="C30" s="828" t="s">
        <v>666</v>
      </c>
      <c r="D30" s="180">
        <v>1.1599999999999999</v>
      </c>
    </row>
    <row r="31" spans="1:4" ht="15.75" x14ac:dyDescent="0.25">
      <c r="A31" s="180">
        <v>28</v>
      </c>
      <c r="B31" s="180" t="s">
        <v>1363</v>
      </c>
      <c r="C31" s="828" t="s">
        <v>667</v>
      </c>
      <c r="D31" s="180">
        <v>0.97</v>
      </c>
    </row>
    <row r="32" spans="1:4" ht="31.5" x14ac:dyDescent="0.25">
      <c r="A32" s="180">
        <v>29</v>
      </c>
      <c r="B32" s="180" t="s">
        <v>1364</v>
      </c>
      <c r="C32" s="828" t="s">
        <v>389</v>
      </c>
      <c r="D32" s="180">
        <v>0.52</v>
      </c>
    </row>
    <row r="33" spans="1:4" ht="15.75" x14ac:dyDescent="0.25">
      <c r="A33" s="180">
        <v>30</v>
      </c>
      <c r="B33" s="180" t="s">
        <v>1365</v>
      </c>
      <c r="C33" s="828" t="s">
        <v>390</v>
      </c>
      <c r="D33" s="180">
        <v>0.65</v>
      </c>
    </row>
    <row r="34" spans="1:4" ht="15.75" x14ac:dyDescent="0.25">
      <c r="A34" s="180">
        <v>31</v>
      </c>
      <c r="B34" s="180" t="s">
        <v>1366</v>
      </c>
      <c r="C34" s="828" t="s">
        <v>668</v>
      </c>
      <c r="D34" s="180">
        <v>0.8</v>
      </c>
    </row>
    <row r="35" spans="1:4" ht="31.5" x14ac:dyDescent="0.25">
      <c r="A35" s="180">
        <v>32</v>
      </c>
      <c r="B35" s="180" t="s">
        <v>1367</v>
      </c>
      <c r="C35" s="828" t="s">
        <v>669</v>
      </c>
      <c r="D35" s="180">
        <v>3.39</v>
      </c>
    </row>
    <row r="36" spans="1:4" ht="78.75" x14ac:dyDescent="0.25">
      <c r="A36" s="180">
        <v>33</v>
      </c>
      <c r="B36" s="180" t="s">
        <v>1368</v>
      </c>
      <c r="C36" s="828" t="s">
        <v>839</v>
      </c>
      <c r="D36" s="180">
        <v>5.07</v>
      </c>
    </row>
    <row r="37" spans="1:4" ht="15.75" x14ac:dyDescent="0.25">
      <c r="A37" s="180">
        <v>34</v>
      </c>
      <c r="B37" s="180" t="s">
        <v>1369</v>
      </c>
      <c r="C37" s="828" t="s">
        <v>292</v>
      </c>
      <c r="D37" s="180">
        <v>1.53</v>
      </c>
    </row>
    <row r="38" spans="1:4" ht="15.75" x14ac:dyDescent="0.25">
      <c r="A38" s="180">
        <v>35</v>
      </c>
      <c r="B38" s="180" t="s">
        <v>1370</v>
      </c>
      <c r="C38" s="828" t="s">
        <v>293</v>
      </c>
      <c r="D38" s="180">
        <v>3.17</v>
      </c>
    </row>
    <row r="39" spans="1:4" ht="15.75" x14ac:dyDescent="0.25">
      <c r="A39" s="180">
        <v>36</v>
      </c>
      <c r="B39" s="180" t="s">
        <v>1371</v>
      </c>
      <c r="C39" s="828" t="s">
        <v>670</v>
      </c>
      <c r="D39" s="180">
        <v>0.98</v>
      </c>
    </row>
    <row r="40" spans="1:4" ht="31.5" x14ac:dyDescent="0.25">
      <c r="A40" s="180">
        <v>37</v>
      </c>
      <c r="B40" s="180" t="s">
        <v>1372</v>
      </c>
      <c r="C40" s="828" t="s">
        <v>1373</v>
      </c>
      <c r="D40" s="180">
        <v>1.75</v>
      </c>
    </row>
    <row r="41" spans="1:4" ht="31.5" x14ac:dyDescent="0.25">
      <c r="A41" s="180">
        <v>38</v>
      </c>
      <c r="B41" s="180" t="s">
        <v>1374</v>
      </c>
      <c r="C41" s="828" t="s">
        <v>1067</v>
      </c>
      <c r="D41" s="180">
        <v>2.89</v>
      </c>
    </row>
    <row r="42" spans="1:4" ht="47.25" x14ac:dyDescent="0.25">
      <c r="A42" s="180">
        <v>39</v>
      </c>
      <c r="B42" s="180" t="s">
        <v>1375</v>
      </c>
      <c r="C42" s="828" t="s">
        <v>671</v>
      </c>
      <c r="D42" s="180">
        <v>0.94</v>
      </c>
    </row>
    <row r="43" spans="1:4" ht="15.75" x14ac:dyDescent="0.25">
      <c r="A43" s="180">
        <v>40</v>
      </c>
      <c r="B43" s="180" t="s">
        <v>1376</v>
      </c>
      <c r="C43" s="828" t="s">
        <v>672</v>
      </c>
      <c r="D43" s="180">
        <v>2.57</v>
      </c>
    </row>
    <row r="44" spans="1:4" ht="15.75" x14ac:dyDescent="0.25">
      <c r="A44" s="180">
        <v>41</v>
      </c>
      <c r="B44" s="180" t="s">
        <v>1377</v>
      </c>
      <c r="C44" s="828" t="s">
        <v>673</v>
      </c>
      <c r="D44" s="180">
        <v>1.79</v>
      </c>
    </row>
    <row r="45" spans="1:4" ht="31.5" x14ac:dyDescent="0.25">
      <c r="A45" s="180">
        <v>42</v>
      </c>
      <c r="B45" s="180" t="s">
        <v>1378</v>
      </c>
      <c r="C45" s="828" t="s">
        <v>674</v>
      </c>
      <c r="D45" s="180">
        <v>1.6</v>
      </c>
    </row>
    <row r="46" spans="1:4" ht="15.75" x14ac:dyDescent="0.25">
      <c r="A46" s="180">
        <v>43</v>
      </c>
      <c r="B46" s="180" t="s">
        <v>1379</v>
      </c>
      <c r="C46" s="828" t="s">
        <v>653</v>
      </c>
      <c r="D46" s="180">
        <v>3.25</v>
      </c>
    </row>
    <row r="47" spans="1:4" ht="31.5" x14ac:dyDescent="0.25">
      <c r="A47" s="180">
        <v>44</v>
      </c>
      <c r="B47" s="180" t="s">
        <v>1380</v>
      </c>
      <c r="C47" s="828" t="s">
        <v>675</v>
      </c>
      <c r="D47" s="180">
        <v>3.18</v>
      </c>
    </row>
    <row r="48" spans="1:4" ht="15.75" x14ac:dyDescent="0.25">
      <c r="A48" s="180">
        <v>45</v>
      </c>
      <c r="B48" s="180" t="s">
        <v>1381</v>
      </c>
      <c r="C48" s="828" t="s">
        <v>676</v>
      </c>
      <c r="D48" s="180">
        <v>0.8</v>
      </c>
    </row>
    <row r="49" spans="1:4" ht="15.75" x14ac:dyDescent="0.25">
      <c r="A49" s="180">
        <v>46</v>
      </c>
      <c r="B49" s="180" t="s">
        <v>1382</v>
      </c>
      <c r="C49" s="828" t="s">
        <v>677</v>
      </c>
      <c r="D49" s="180">
        <v>1.08</v>
      </c>
    </row>
    <row r="50" spans="1:4" ht="15.75" x14ac:dyDescent="0.25">
      <c r="A50" s="180">
        <v>47</v>
      </c>
      <c r="B50" s="180" t="s">
        <v>1383</v>
      </c>
      <c r="C50" s="828" t="s">
        <v>348</v>
      </c>
      <c r="D50" s="180">
        <v>1.56</v>
      </c>
    </row>
    <row r="51" spans="1:4" ht="15.75" x14ac:dyDescent="0.25">
      <c r="A51" s="180">
        <v>48</v>
      </c>
      <c r="B51" s="180" t="s">
        <v>1384</v>
      </c>
      <c r="C51" s="828" t="s">
        <v>322</v>
      </c>
      <c r="D51" s="180">
        <v>2.72</v>
      </c>
    </row>
    <row r="52" spans="1:4" ht="15.75" x14ac:dyDescent="0.25">
      <c r="A52" s="180">
        <v>49</v>
      </c>
      <c r="B52" s="180" t="s">
        <v>1385</v>
      </c>
      <c r="C52" s="828" t="s">
        <v>1130</v>
      </c>
      <c r="D52" s="180">
        <v>3.14</v>
      </c>
    </row>
    <row r="53" spans="1:4" ht="15.75" x14ac:dyDescent="0.25">
      <c r="A53" s="180">
        <v>50</v>
      </c>
      <c r="B53" s="180" t="s">
        <v>1386</v>
      </c>
      <c r="C53" s="828" t="s">
        <v>1132</v>
      </c>
      <c r="D53" s="180">
        <v>4.2</v>
      </c>
    </row>
    <row r="54" spans="1:4" ht="15.75" x14ac:dyDescent="0.25">
      <c r="A54" s="180">
        <v>51</v>
      </c>
      <c r="B54" s="180" t="s">
        <v>1387</v>
      </c>
      <c r="C54" s="828" t="s">
        <v>1134</v>
      </c>
      <c r="D54" s="180">
        <v>5.37</v>
      </c>
    </row>
    <row r="55" spans="1:4" ht="15.75" x14ac:dyDescent="0.25">
      <c r="A55" s="180">
        <v>52</v>
      </c>
      <c r="B55" s="180" t="s">
        <v>1388</v>
      </c>
      <c r="C55" s="828" t="s">
        <v>1136</v>
      </c>
      <c r="D55" s="180">
        <v>6.28</v>
      </c>
    </row>
    <row r="56" spans="1:4" ht="15.75" x14ac:dyDescent="0.25">
      <c r="A56" s="180">
        <v>53</v>
      </c>
      <c r="B56" s="180" t="s">
        <v>1389</v>
      </c>
      <c r="C56" s="828" t="s">
        <v>1138</v>
      </c>
      <c r="D56" s="180">
        <v>10.97</v>
      </c>
    </row>
    <row r="57" spans="1:4" ht="15.75" x14ac:dyDescent="0.25">
      <c r="A57" s="180">
        <v>54</v>
      </c>
      <c r="B57" s="180" t="s">
        <v>1390</v>
      </c>
      <c r="C57" s="828" t="s">
        <v>1140</v>
      </c>
      <c r="D57" s="180">
        <v>15.38</v>
      </c>
    </row>
    <row r="58" spans="1:4" ht="15.75" x14ac:dyDescent="0.25">
      <c r="A58" s="180">
        <v>55</v>
      </c>
      <c r="B58" s="180" t="s">
        <v>1391</v>
      </c>
      <c r="C58" s="828" t="s">
        <v>1142</v>
      </c>
      <c r="D58" s="180">
        <v>26.65</v>
      </c>
    </row>
    <row r="59" spans="1:4" ht="31.5" x14ac:dyDescent="0.25">
      <c r="A59" s="180">
        <v>56</v>
      </c>
      <c r="B59" s="180" t="s">
        <v>1392</v>
      </c>
      <c r="C59" s="828" t="s">
        <v>1144</v>
      </c>
      <c r="D59" s="180">
        <v>4.4000000000000004</v>
      </c>
    </row>
    <row r="60" spans="1:4" ht="31.5" x14ac:dyDescent="0.25">
      <c r="A60" s="180">
        <v>57</v>
      </c>
      <c r="B60" s="180" t="s">
        <v>1393</v>
      </c>
      <c r="C60" s="828" t="s">
        <v>1146</v>
      </c>
      <c r="D60" s="180">
        <v>8.2100000000000009</v>
      </c>
    </row>
    <row r="61" spans="1:4" ht="31.5" x14ac:dyDescent="0.25">
      <c r="A61" s="180">
        <v>58</v>
      </c>
      <c r="B61" s="180" t="s">
        <v>1394</v>
      </c>
      <c r="C61" s="828" t="s">
        <v>1148</v>
      </c>
      <c r="D61" s="180">
        <v>14.4</v>
      </c>
    </row>
    <row r="62" spans="1:4" ht="31.5" x14ac:dyDescent="0.25">
      <c r="A62" s="180">
        <v>59</v>
      </c>
      <c r="B62" s="180" t="s">
        <v>1395</v>
      </c>
      <c r="C62" s="828" t="s">
        <v>1150</v>
      </c>
      <c r="D62" s="180">
        <v>26.14</v>
      </c>
    </row>
    <row r="63" spans="1:4" ht="31.5" x14ac:dyDescent="0.25">
      <c r="A63" s="180">
        <v>60</v>
      </c>
      <c r="B63" s="180" t="s">
        <v>1396</v>
      </c>
      <c r="C63" s="828" t="s">
        <v>1152</v>
      </c>
      <c r="D63" s="180">
        <v>36.44</v>
      </c>
    </row>
    <row r="64" spans="1:4" ht="31.5" x14ac:dyDescent="0.25">
      <c r="A64" s="180">
        <v>61</v>
      </c>
      <c r="B64" s="180" t="s">
        <v>1397</v>
      </c>
      <c r="C64" s="828" t="s">
        <v>93</v>
      </c>
      <c r="D64" s="180">
        <v>2.35</v>
      </c>
    </row>
    <row r="65" spans="1:4" ht="31.5" x14ac:dyDescent="0.25">
      <c r="A65" s="180">
        <v>62</v>
      </c>
      <c r="B65" s="180" t="s">
        <v>1398</v>
      </c>
      <c r="C65" s="828" t="s">
        <v>549</v>
      </c>
      <c r="D65" s="180">
        <v>2.48</v>
      </c>
    </row>
    <row r="66" spans="1:4" ht="47.25" x14ac:dyDescent="0.25">
      <c r="A66" s="1161">
        <v>63</v>
      </c>
      <c r="B66" s="180" t="s">
        <v>4685</v>
      </c>
      <c r="C66" s="828" t="s">
        <v>4686</v>
      </c>
      <c r="D66" s="180">
        <v>0.21</v>
      </c>
    </row>
    <row r="67" spans="1:4" ht="47.25" x14ac:dyDescent="0.25">
      <c r="A67" s="1162"/>
      <c r="B67" s="180" t="s">
        <v>4687</v>
      </c>
      <c r="C67" s="828" t="s">
        <v>4688</v>
      </c>
      <c r="D67" s="180">
        <v>0.34</v>
      </c>
    </row>
    <row r="68" spans="1:4" ht="47.25" x14ac:dyDescent="0.25">
      <c r="A68" s="1162"/>
      <c r="B68" s="180" t="s">
        <v>4689</v>
      </c>
      <c r="C68" s="828" t="s">
        <v>4690</v>
      </c>
      <c r="D68" s="180">
        <v>0.54</v>
      </c>
    </row>
    <row r="69" spans="1:4" ht="47.25" x14ac:dyDescent="0.25">
      <c r="A69" s="1162"/>
      <c r="B69" s="180" t="s">
        <v>4691</v>
      </c>
      <c r="C69" s="828" t="s">
        <v>4692</v>
      </c>
      <c r="D69" s="180">
        <v>1.01</v>
      </c>
    </row>
    <row r="70" spans="1:4" ht="47.25" x14ac:dyDescent="0.25">
      <c r="A70" s="1162"/>
      <c r="B70" s="180" t="s">
        <v>4693</v>
      </c>
      <c r="C70" s="828" t="s">
        <v>4694</v>
      </c>
      <c r="D70" s="180">
        <v>1.79</v>
      </c>
    </row>
    <row r="71" spans="1:4" ht="47.25" x14ac:dyDescent="0.25">
      <c r="A71" s="1163"/>
      <c r="B71" s="180" t="s">
        <v>4695</v>
      </c>
      <c r="C71" s="828" t="s">
        <v>4696</v>
      </c>
      <c r="D71" s="180">
        <v>4.18</v>
      </c>
    </row>
    <row r="72" spans="1:4" ht="47.25" x14ac:dyDescent="0.25">
      <c r="A72" s="1161">
        <v>64</v>
      </c>
      <c r="B72" s="180" t="s">
        <v>4697</v>
      </c>
      <c r="C72" s="828" t="s">
        <v>4698</v>
      </c>
      <c r="D72" s="180">
        <v>0.54</v>
      </c>
    </row>
    <row r="73" spans="1:4" ht="47.25" x14ac:dyDescent="0.25">
      <c r="A73" s="1162"/>
      <c r="B73" s="180" t="s">
        <v>4699</v>
      </c>
      <c r="C73" s="828" t="s">
        <v>4700</v>
      </c>
      <c r="D73" s="180">
        <v>1.31</v>
      </c>
    </row>
    <row r="74" spans="1:4" ht="47.25" x14ac:dyDescent="0.25">
      <c r="A74" s="1162"/>
      <c r="B74" s="180" t="s">
        <v>4701</v>
      </c>
      <c r="C74" s="828" t="s">
        <v>4702</v>
      </c>
      <c r="D74" s="180">
        <v>2.54</v>
      </c>
    </row>
    <row r="75" spans="1:4" ht="47.25" x14ac:dyDescent="0.25">
      <c r="A75" s="1162"/>
      <c r="B75" s="180" t="s">
        <v>4703</v>
      </c>
      <c r="C75" s="828" t="s">
        <v>4704</v>
      </c>
      <c r="D75" s="180">
        <v>3.4</v>
      </c>
    </row>
    <row r="76" spans="1:4" ht="47.25" x14ac:dyDescent="0.25">
      <c r="A76" s="1162"/>
      <c r="B76" s="180" t="s">
        <v>4705</v>
      </c>
      <c r="C76" s="828" t="s">
        <v>4706</v>
      </c>
      <c r="D76" s="180">
        <v>5.39</v>
      </c>
    </row>
    <row r="77" spans="1:4" ht="47.25" x14ac:dyDescent="0.25">
      <c r="A77" s="1163"/>
      <c r="B77" s="180" t="s">
        <v>4707</v>
      </c>
      <c r="C77" s="828" t="s">
        <v>4708</v>
      </c>
      <c r="D77" s="180">
        <v>8.49</v>
      </c>
    </row>
    <row r="78" spans="1:4" ht="47.25" x14ac:dyDescent="0.25">
      <c r="A78" s="1161">
        <v>65</v>
      </c>
      <c r="B78" s="180" t="s">
        <v>4709</v>
      </c>
      <c r="C78" s="828" t="s">
        <v>4710</v>
      </c>
      <c r="D78" s="180">
        <v>1.21</v>
      </c>
    </row>
    <row r="79" spans="1:4" ht="47.25" x14ac:dyDescent="0.25">
      <c r="A79" s="1162"/>
      <c r="B79" s="180" t="s">
        <v>4711</v>
      </c>
      <c r="C79" s="828" t="s">
        <v>4712</v>
      </c>
      <c r="D79" s="180">
        <v>2.8</v>
      </c>
    </row>
    <row r="80" spans="1:4" ht="47.25" x14ac:dyDescent="0.25">
      <c r="A80" s="1162"/>
      <c r="B80" s="180" t="s">
        <v>4713</v>
      </c>
      <c r="C80" s="828" t="s">
        <v>4714</v>
      </c>
      <c r="D80" s="180">
        <v>3.99</v>
      </c>
    </row>
    <row r="81" spans="1:4" ht="47.25" x14ac:dyDescent="0.25">
      <c r="A81" s="1163"/>
      <c r="B81" s="180" t="s">
        <v>4715</v>
      </c>
      <c r="C81" s="828" t="s">
        <v>4716</v>
      </c>
      <c r="D81" s="180">
        <v>7.58</v>
      </c>
    </row>
    <row r="82" spans="1:4" ht="47.25" x14ac:dyDescent="0.25">
      <c r="A82" s="1161">
        <v>66</v>
      </c>
      <c r="B82" s="180" t="s">
        <v>4717</v>
      </c>
      <c r="C82" s="828" t="s">
        <v>4718</v>
      </c>
      <c r="D82" s="180">
        <v>1.86</v>
      </c>
    </row>
    <row r="83" spans="1:4" ht="47.25" x14ac:dyDescent="0.25">
      <c r="A83" s="1162"/>
      <c r="B83" s="180" t="s">
        <v>4719</v>
      </c>
      <c r="C83" s="828" t="s">
        <v>4720</v>
      </c>
      <c r="D83" s="180">
        <v>3.11</v>
      </c>
    </row>
    <row r="84" spans="1:4" ht="47.25" x14ac:dyDescent="0.25">
      <c r="A84" s="1162"/>
      <c r="B84" s="180" t="s">
        <v>4721</v>
      </c>
      <c r="C84" s="828" t="s">
        <v>4722</v>
      </c>
      <c r="D84" s="180">
        <v>5.66</v>
      </c>
    </row>
    <row r="85" spans="1:4" ht="47.25" x14ac:dyDescent="0.25">
      <c r="A85" s="1163"/>
      <c r="B85" s="180" t="s">
        <v>4723</v>
      </c>
      <c r="C85" s="828" t="s">
        <v>4724</v>
      </c>
      <c r="D85" s="180">
        <v>8.5299999999999994</v>
      </c>
    </row>
    <row r="86" spans="1:4" ht="47.25" x14ac:dyDescent="0.25">
      <c r="A86" s="1161">
        <v>67</v>
      </c>
      <c r="B86" s="180" t="s">
        <v>4725</v>
      </c>
      <c r="C86" s="828" t="s">
        <v>4726</v>
      </c>
      <c r="D86" s="180">
        <v>2.67</v>
      </c>
    </row>
    <row r="87" spans="1:4" ht="47.25" x14ac:dyDescent="0.25">
      <c r="A87" s="1162"/>
      <c r="B87" s="180" t="s">
        <v>4727</v>
      </c>
      <c r="C87" s="828" t="s">
        <v>4728</v>
      </c>
      <c r="D87" s="180">
        <v>4.26</v>
      </c>
    </row>
    <row r="88" spans="1:4" ht="47.25" x14ac:dyDescent="0.25">
      <c r="A88" s="1162"/>
      <c r="B88" s="180" t="s">
        <v>4729</v>
      </c>
      <c r="C88" s="828" t="s">
        <v>4730</v>
      </c>
      <c r="D88" s="180">
        <v>6.5</v>
      </c>
    </row>
    <row r="89" spans="1:4" ht="47.25" x14ac:dyDescent="0.25">
      <c r="A89" s="1162"/>
      <c r="B89" s="180" t="s">
        <v>4731</v>
      </c>
      <c r="C89" s="828" t="s">
        <v>4732</v>
      </c>
      <c r="D89" s="180">
        <v>7.8</v>
      </c>
    </row>
    <row r="90" spans="1:4" ht="47.25" x14ac:dyDescent="0.25">
      <c r="A90" s="1163"/>
      <c r="B90" s="180" t="s">
        <v>4733</v>
      </c>
      <c r="C90" s="828" t="s">
        <v>4734</v>
      </c>
      <c r="D90" s="180">
        <v>10.51</v>
      </c>
    </row>
    <row r="91" spans="1:4" ht="47.25" x14ac:dyDescent="0.25">
      <c r="A91" s="1161">
        <v>68</v>
      </c>
      <c r="B91" s="180" t="s">
        <v>4735</v>
      </c>
      <c r="C91" s="828" t="s">
        <v>4736</v>
      </c>
      <c r="D91" s="180">
        <v>3.83</v>
      </c>
    </row>
    <row r="92" spans="1:4" ht="47.25" x14ac:dyDescent="0.25">
      <c r="A92" s="1162"/>
      <c r="B92" s="180" t="s">
        <v>4737</v>
      </c>
      <c r="C92" s="828" t="s">
        <v>4738</v>
      </c>
      <c r="D92" s="180">
        <v>8.7100000000000009</v>
      </c>
    </row>
    <row r="93" spans="1:4" ht="47.25" x14ac:dyDescent="0.25">
      <c r="A93" s="1162"/>
      <c r="B93" s="180" t="s">
        <v>4739</v>
      </c>
      <c r="C93" s="828" t="s">
        <v>4740</v>
      </c>
      <c r="D93" s="180">
        <v>11.82</v>
      </c>
    </row>
    <row r="94" spans="1:4" ht="47.25" x14ac:dyDescent="0.25">
      <c r="A94" s="1163"/>
      <c r="B94" s="180" t="s">
        <v>4741</v>
      </c>
      <c r="C94" s="828" t="s">
        <v>4742</v>
      </c>
      <c r="D94" s="180">
        <v>14.5</v>
      </c>
    </row>
    <row r="95" spans="1:4" ht="47.25" x14ac:dyDescent="0.25">
      <c r="A95" s="1161">
        <v>69</v>
      </c>
      <c r="B95" s="180" t="s">
        <v>4743</v>
      </c>
      <c r="C95" s="828" t="s">
        <v>4744</v>
      </c>
      <c r="D95" s="180">
        <v>5.0599999999999996</v>
      </c>
    </row>
    <row r="96" spans="1:4" ht="47.25" x14ac:dyDescent="0.25">
      <c r="A96" s="1162"/>
      <c r="B96" s="180" t="s">
        <v>4745</v>
      </c>
      <c r="C96" s="828" t="s">
        <v>4746</v>
      </c>
      <c r="D96" s="180">
        <v>9.27</v>
      </c>
    </row>
    <row r="97" spans="1:4" ht="47.25" x14ac:dyDescent="0.25">
      <c r="A97" s="1162"/>
      <c r="B97" s="180" t="s">
        <v>4747</v>
      </c>
      <c r="C97" s="828" t="s">
        <v>4748</v>
      </c>
      <c r="D97" s="180">
        <v>13.08</v>
      </c>
    </row>
    <row r="98" spans="1:4" ht="47.25" x14ac:dyDescent="0.25">
      <c r="A98" s="1163"/>
      <c r="B98" s="180" t="s">
        <v>4749</v>
      </c>
      <c r="C98" s="828" t="s">
        <v>4750</v>
      </c>
      <c r="D98" s="180">
        <v>15.39</v>
      </c>
    </row>
    <row r="99" spans="1:4" ht="47.25" x14ac:dyDescent="0.25">
      <c r="A99" s="1161">
        <v>70</v>
      </c>
      <c r="B99" s="180" t="s">
        <v>4751</v>
      </c>
      <c r="C99" s="828" t="s">
        <v>4752</v>
      </c>
      <c r="D99" s="180">
        <v>6.63</v>
      </c>
    </row>
    <row r="100" spans="1:4" ht="47.25" x14ac:dyDescent="0.25">
      <c r="A100" s="1162"/>
      <c r="B100" s="180" t="s">
        <v>4753</v>
      </c>
      <c r="C100" s="828" t="s">
        <v>4754</v>
      </c>
      <c r="D100" s="180">
        <v>12.59</v>
      </c>
    </row>
    <row r="101" spans="1:4" ht="47.25" x14ac:dyDescent="0.25">
      <c r="A101" s="1162"/>
      <c r="B101" s="180" t="s">
        <v>4755</v>
      </c>
      <c r="C101" s="828" t="s">
        <v>4756</v>
      </c>
      <c r="D101" s="180">
        <v>15.5</v>
      </c>
    </row>
    <row r="102" spans="1:4" ht="47.25" x14ac:dyDescent="0.25">
      <c r="A102" s="1163"/>
      <c r="B102" s="180" t="s">
        <v>4757</v>
      </c>
      <c r="C102" s="828" t="s">
        <v>4758</v>
      </c>
      <c r="D102" s="180">
        <v>18.41</v>
      </c>
    </row>
    <row r="103" spans="1:4" ht="47.25" x14ac:dyDescent="0.25">
      <c r="A103" s="1161">
        <v>71</v>
      </c>
      <c r="B103" s="180" t="s">
        <v>4759</v>
      </c>
      <c r="C103" s="828" t="s">
        <v>4760</v>
      </c>
      <c r="D103" s="180">
        <v>9.8000000000000007</v>
      </c>
    </row>
    <row r="104" spans="1:4" ht="47.25" x14ac:dyDescent="0.25">
      <c r="A104" s="1162"/>
      <c r="B104" s="180" t="s">
        <v>4761</v>
      </c>
      <c r="C104" s="828" t="s">
        <v>4762</v>
      </c>
      <c r="D104" s="180">
        <v>17.670000000000002</v>
      </c>
    </row>
    <row r="105" spans="1:4" ht="47.25" x14ac:dyDescent="0.25">
      <c r="A105" s="1163"/>
      <c r="B105" s="180" t="s">
        <v>4763</v>
      </c>
      <c r="C105" s="828" t="s">
        <v>4764</v>
      </c>
      <c r="D105" s="180">
        <v>20.100000000000001</v>
      </c>
    </row>
    <row r="106" spans="1:4" ht="47.25" x14ac:dyDescent="0.25">
      <c r="A106" s="1161">
        <v>72</v>
      </c>
      <c r="B106" s="180" t="s">
        <v>4765</v>
      </c>
      <c r="C106" s="828" t="s">
        <v>4766</v>
      </c>
      <c r="D106" s="180">
        <v>9.48</v>
      </c>
    </row>
    <row r="107" spans="1:4" ht="47.25" x14ac:dyDescent="0.25">
      <c r="A107" s="1162"/>
      <c r="B107" s="180" t="s">
        <v>4767</v>
      </c>
      <c r="C107" s="828" t="s">
        <v>4768</v>
      </c>
      <c r="D107" s="180">
        <v>19.28</v>
      </c>
    </row>
    <row r="108" spans="1:4" ht="47.25" x14ac:dyDescent="0.25">
      <c r="A108" s="1163"/>
      <c r="B108" s="180" t="s">
        <v>4769</v>
      </c>
      <c r="C108" s="828" t="s">
        <v>4770</v>
      </c>
      <c r="D108" s="180">
        <v>21.73</v>
      </c>
    </row>
    <row r="109" spans="1:4" ht="47.25" x14ac:dyDescent="0.25">
      <c r="A109" s="1161">
        <v>73</v>
      </c>
      <c r="B109" s="180" t="s">
        <v>4771</v>
      </c>
      <c r="C109" s="828" t="s">
        <v>4772</v>
      </c>
      <c r="D109" s="180">
        <v>16.079999999999998</v>
      </c>
    </row>
    <row r="110" spans="1:4" ht="47.25" x14ac:dyDescent="0.25">
      <c r="A110" s="1162"/>
      <c r="B110" s="180" t="s">
        <v>4773</v>
      </c>
      <c r="C110" s="828" t="s">
        <v>4774</v>
      </c>
      <c r="D110" s="180">
        <v>18.53</v>
      </c>
    </row>
    <row r="111" spans="1:4" ht="47.25" x14ac:dyDescent="0.25">
      <c r="A111" s="1163"/>
      <c r="B111" s="180" t="s">
        <v>4775</v>
      </c>
      <c r="C111" s="828" t="s">
        <v>4776</v>
      </c>
      <c r="D111" s="180">
        <v>24.67</v>
      </c>
    </row>
    <row r="112" spans="1:4" ht="47.25" x14ac:dyDescent="0.25">
      <c r="A112" s="1161">
        <v>74</v>
      </c>
      <c r="B112" s="180" t="s">
        <v>4777</v>
      </c>
      <c r="C112" s="828" t="s">
        <v>4778</v>
      </c>
      <c r="D112" s="180">
        <v>17.68</v>
      </c>
    </row>
    <row r="113" spans="1:4" ht="47.25" x14ac:dyDescent="0.25">
      <c r="A113" s="1162"/>
      <c r="B113" s="180" t="s">
        <v>4779</v>
      </c>
      <c r="C113" s="828" t="s">
        <v>4780</v>
      </c>
      <c r="D113" s="180">
        <v>25.27</v>
      </c>
    </row>
    <row r="114" spans="1:4" ht="47.25" x14ac:dyDescent="0.25">
      <c r="A114" s="1163"/>
      <c r="B114" s="180" t="s">
        <v>4781</v>
      </c>
      <c r="C114" s="828" t="s">
        <v>4782</v>
      </c>
      <c r="D114" s="180">
        <v>29.32</v>
      </c>
    </row>
    <row r="115" spans="1:4" ht="47.25" x14ac:dyDescent="0.25">
      <c r="A115" s="1161">
        <v>75</v>
      </c>
      <c r="B115" s="180" t="s">
        <v>4783</v>
      </c>
      <c r="C115" s="828" t="s">
        <v>4784</v>
      </c>
      <c r="D115" s="180">
        <v>30.88</v>
      </c>
    </row>
    <row r="116" spans="1:4" ht="47.25" x14ac:dyDescent="0.25">
      <c r="A116" s="1162"/>
      <c r="B116" s="180" t="s">
        <v>4785</v>
      </c>
      <c r="C116" s="828" t="s">
        <v>4786</v>
      </c>
      <c r="D116" s="180">
        <v>35.4</v>
      </c>
    </row>
    <row r="117" spans="1:4" ht="47.25" x14ac:dyDescent="0.25">
      <c r="A117" s="1163"/>
      <c r="B117" s="180" t="s">
        <v>4787</v>
      </c>
      <c r="C117" s="828" t="s">
        <v>4788</v>
      </c>
      <c r="D117" s="180">
        <v>60.58</v>
      </c>
    </row>
    <row r="118" spans="1:4" ht="31.5" x14ac:dyDescent="0.25">
      <c r="A118" s="180">
        <v>76</v>
      </c>
      <c r="B118" s="180" t="s">
        <v>1399</v>
      </c>
      <c r="C118" s="828" t="s">
        <v>1952</v>
      </c>
      <c r="D118" s="180">
        <v>2.17</v>
      </c>
    </row>
    <row r="119" spans="1:4" ht="47.25" x14ac:dyDescent="0.25">
      <c r="A119" s="180">
        <v>77</v>
      </c>
      <c r="B119" s="180" t="s">
        <v>1400</v>
      </c>
      <c r="C119" s="828" t="s">
        <v>1401</v>
      </c>
      <c r="D119" s="180">
        <v>2.5499999999999998</v>
      </c>
    </row>
    <row r="120" spans="1:4" ht="47.25" x14ac:dyDescent="0.25">
      <c r="A120" s="180">
        <v>78</v>
      </c>
      <c r="B120" s="180" t="s">
        <v>1968</v>
      </c>
      <c r="C120" s="828" t="s">
        <v>1969</v>
      </c>
      <c r="D120" s="180">
        <v>2.44</v>
      </c>
    </row>
    <row r="121" spans="1:4" ht="15.75" x14ac:dyDescent="0.25">
      <c r="A121" s="180">
        <v>79</v>
      </c>
      <c r="B121" s="180" t="s">
        <v>1970</v>
      </c>
      <c r="C121" s="828" t="s">
        <v>346</v>
      </c>
      <c r="D121" s="180">
        <v>7.77</v>
      </c>
    </row>
    <row r="122" spans="1:4" ht="47.25" x14ac:dyDescent="0.25">
      <c r="A122" s="180">
        <v>80</v>
      </c>
      <c r="B122" s="180" t="s">
        <v>1971</v>
      </c>
      <c r="C122" s="828" t="s">
        <v>347</v>
      </c>
      <c r="D122" s="180">
        <v>6.3</v>
      </c>
    </row>
    <row r="123" spans="1:4" ht="47.25" x14ac:dyDescent="0.25">
      <c r="A123" s="180">
        <v>81</v>
      </c>
      <c r="B123" s="180" t="s">
        <v>1972</v>
      </c>
      <c r="C123" s="828" t="s">
        <v>816</v>
      </c>
      <c r="D123" s="180">
        <v>14.41</v>
      </c>
    </row>
    <row r="124" spans="1:4" ht="15.75" x14ac:dyDescent="0.25">
      <c r="A124" s="180">
        <v>82</v>
      </c>
      <c r="B124" s="180" t="s">
        <v>1402</v>
      </c>
      <c r="C124" s="828" t="s">
        <v>678</v>
      </c>
      <c r="D124" s="180">
        <v>0.74</v>
      </c>
    </row>
    <row r="125" spans="1:4" ht="31.5" x14ac:dyDescent="0.25">
      <c r="A125" s="180">
        <v>83</v>
      </c>
      <c r="B125" s="180" t="s">
        <v>1403</v>
      </c>
      <c r="C125" s="828" t="s">
        <v>679</v>
      </c>
      <c r="D125" s="180">
        <v>1.1200000000000001</v>
      </c>
    </row>
    <row r="126" spans="1:4" ht="31.5" x14ac:dyDescent="0.25">
      <c r="A126" s="180">
        <v>84</v>
      </c>
      <c r="B126" s="180" t="s">
        <v>1404</v>
      </c>
      <c r="C126" s="828" t="s">
        <v>680</v>
      </c>
      <c r="D126" s="180">
        <v>1.66</v>
      </c>
    </row>
    <row r="127" spans="1:4" ht="31.5" x14ac:dyDescent="0.25">
      <c r="A127" s="180">
        <v>85</v>
      </c>
      <c r="B127" s="180" t="s">
        <v>1405</v>
      </c>
      <c r="C127" s="828" t="s">
        <v>681</v>
      </c>
      <c r="D127" s="180">
        <v>2</v>
      </c>
    </row>
    <row r="128" spans="1:4" ht="31.5" x14ac:dyDescent="0.25">
      <c r="A128" s="180">
        <v>86</v>
      </c>
      <c r="B128" s="180" t="s">
        <v>1406</v>
      </c>
      <c r="C128" s="828" t="s">
        <v>682</v>
      </c>
      <c r="D128" s="180">
        <v>2.46</v>
      </c>
    </row>
    <row r="129" spans="1:4" ht="15.75" x14ac:dyDescent="0.25">
      <c r="A129" s="180">
        <v>87</v>
      </c>
      <c r="B129" s="180" t="s">
        <v>1407</v>
      </c>
      <c r="C129" s="828" t="s">
        <v>683</v>
      </c>
      <c r="D129" s="180">
        <v>45.5</v>
      </c>
    </row>
    <row r="130" spans="1:4" ht="15.75" x14ac:dyDescent="0.25">
      <c r="A130" s="180">
        <v>88</v>
      </c>
      <c r="B130" s="180" t="s">
        <v>1408</v>
      </c>
      <c r="C130" s="828" t="s">
        <v>684</v>
      </c>
      <c r="D130" s="180">
        <v>0.39</v>
      </c>
    </row>
    <row r="131" spans="1:4" ht="15.75" x14ac:dyDescent="0.25">
      <c r="A131" s="180">
        <v>89</v>
      </c>
      <c r="B131" s="180" t="s">
        <v>1409</v>
      </c>
      <c r="C131" s="828" t="s">
        <v>229</v>
      </c>
      <c r="D131" s="180">
        <v>0.96</v>
      </c>
    </row>
    <row r="132" spans="1:4" ht="15.75" x14ac:dyDescent="0.25">
      <c r="A132" s="180">
        <v>90</v>
      </c>
      <c r="B132" s="180" t="s">
        <v>1410</v>
      </c>
      <c r="C132" s="828" t="s">
        <v>230</v>
      </c>
      <c r="D132" s="180">
        <v>1.44</v>
      </c>
    </row>
    <row r="133" spans="1:4" ht="15.75" x14ac:dyDescent="0.25">
      <c r="A133" s="180">
        <v>91</v>
      </c>
      <c r="B133" s="180" t="s">
        <v>1411</v>
      </c>
      <c r="C133" s="828" t="s">
        <v>231</v>
      </c>
      <c r="D133" s="180">
        <v>1.95</v>
      </c>
    </row>
    <row r="134" spans="1:4" ht="15.75" x14ac:dyDescent="0.25">
      <c r="A134" s="180">
        <v>92</v>
      </c>
      <c r="B134" s="180" t="s">
        <v>1412</v>
      </c>
      <c r="C134" s="828" t="s">
        <v>232</v>
      </c>
      <c r="D134" s="180">
        <v>2.17</v>
      </c>
    </row>
    <row r="135" spans="1:4" ht="15.75" x14ac:dyDescent="0.25">
      <c r="A135" s="180">
        <v>93</v>
      </c>
      <c r="B135" s="180" t="s">
        <v>1413</v>
      </c>
      <c r="C135" s="828" t="s">
        <v>233</v>
      </c>
      <c r="D135" s="180">
        <v>3.84</v>
      </c>
    </row>
    <row r="136" spans="1:4" ht="31.5" x14ac:dyDescent="0.25">
      <c r="A136" s="180">
        <v>94</v>
      </c>
      <c r="B136" s="180" t="s">
        <v>1414</v>
      </c>
      <c r="C136" s="828" t="s">
        <v>685</v>
      </c>
      <c r="D136" s="180">
        <v>2.31</v>
      </c>
    </row>
    <row r="137" spans="1:4" ht="15.75" x14ac:dyDescent="0.25">
      <c r="A137" s="180">
        <v>95</v>
      </c>
      <c r="B137" s="180" t="s">
        <v>1415</v>
      </c>
      <c r="C137" s="828" t="s">
        <v>686</v>
      </c>
      <c r="D137" s="180">
        <v>0.89</v>
      </c>
    </row>
    <row r="138" spans="1:4" ht="15.75" x14ac:dyDescent="0.25">
      <c r="A138" s="180">
        <v>96</v>
      </c>
      <c r="B138" s="180" t="s">
        <v>1416</v>
      </c>
      <c r="C138" s="828" t="s">
        <v>687</v>
      </c>
      <c r="D138" s="180">
        <v>0.9</v>
      </c>
    </row>
    <row r="139" spans="1:4" ht="31.5" x14ac:dyDescent="0.25">
      <c r="A139" s="180">
        <v>97</v>
      </c>
      <c r="B139" s="180" t="s">
        <v>1417</v>
      </c>
      <c r="C139" s="828" t="s">
        <v>688</v>
      </c>
      <c r="D139" s="180">
        <v>1.46</v>
      </c>
    </row>
    <row r="140" spans="1:4" ht="31.5" x14ac:dyDescent="0.25">
      <c r="A140" s="180">
        <v>98</v>
      </c>
      <c r="B140" s="180" t="s">
        <v>1418</v>
      </c>
      <c r="C140" s="828" t="s">
        <v>393</v>
      </c>
      <c r="D140" s="180">
        <v>1.84</v>
      </c>
    </row>
    <row r="141" spans="1:4" ht="15.75" x14ac:dyDescent="0.25">
      <c r="A141" s="180">
        <v>99</v>
      </c>
      <c r="B141" s="180" t="s">
        <v>1419</v>
      </c>
      <c r="C141" s="828" t="s">
        <v>397</v>
      </c>
      <c r="D141" s="180">
        <v>2.1800000000000002</v>
      </c>
    </row>
    <row r="142" spans="1:4" ht="15.75" x14ac:dyDescent="0.25">
      <c r="A142" s="180">
        <v>100</v>
      </c>
      <c r="B142" s="180" t="s">
        <v>1420</v>
      </c>
      <c r="C142" s="828" t="s">
        <v>398</v>
      </c>
      <c r="D142" s="180">
        <v>4.3099999999999996</v>
      </c>
    </row>
    <row r="143" spans="1:4" ht="31.5" x14ac:dyDescent="0.25">
      <c r="A143" s="180">
        <v>101</v>
      </c>
      <c r="B143" s="180" t="s">
        <v>1421</v>
      </c>
      <c r="C143" s="828" t="s">
        <v>288</v>
      </c>
      <c r="D143" s="180">
        <v>0.98</v>
      </c>
    </row>
    <row r="144" spans="1:4" ht="15.75" x14ac:dyDescent="0.25">
      <c r="A144" s="180">
        <v>102</v>
      </c>
      <c r="B144" s="180" t="s">
        <v>1422</v>
      </c>
      <c r="C144" s="828" t="s">
        <v>689</v>
      </c>
      <c r="D144" s="180">
        <v>0.74</v>
      </c>
    </row>
    <row r="145" spans="1:4" ht="31.5" x14ac:dyDescent="0.25">
      <c r="A145" s="180">
        <v>103</v>
      </c>
      <c r="B145" s="180" t="s">
        <v>1423</v>
      </c>
      <c r="C145" s="828" t="s">
        <v>690</v>
      </c>
      <c r="D145" s="180">
        <v>1.32</v>
      </c>
    </row>
    <row r="146" spans="1:4" ht="31.5" x14ac:dyDescent="0.25">
      <c r="A146" s="180">
        <v>104</v>
      </c>
      <c r="B146" s="180" t="s">
        <v>1424</v>
      </c>
      <c r="C146" s="828" t="s">
        <v>63</v>
      </c>
      <c r="D146" s="180">
        <v>1.44</v>
      </c>
    </row>
    <row r="147" spans="1:4" ht="31.5" x14ac:dyDescent="0.25">
      <c r="A147" s="180">
        <v>105</v>
      </c>
      <c r="B147" s="180" t="s">
        <v>1425</v>
      </c>
      <c r="C147" s="828" t="s">
        <v>64</v>
      </c>
      <c r="D147" s="180">
        <v>1.69</v>
      </c>
    </row>
    <row r="148" spans="1:4" ht="31.5" x14ac:dyDescent="0.25">
      <c r="A148" s="180">
        <v>106</v>
      </c>
      <c r="B148" s="180" t="s">
        <v>1426</v>
      </c>
      <c r="C148" s="828" t="s">
        <v>65</v>
      </c>
      <c r="D148" s="180">
        <v>2.4900000000000002</v>
      </c>
    </row>
    <row r="149" spans="1:4" ht="31.5" x14ac:dyDescent="0.25">
      <c r="A149" s="180">
        <v>107</v>
      </c>
      <c r="B149" s="180" t="s">
        <v>1427</v>
      </c>
      <c r="C149" s="828" t="s">
        <v>691</v>
      </c>
      <c r="D149" s="180">
        <v>1.05</v>
      </c>
    </row>
    <row r="150" spans="1:4" ht="31.5" x14ac:dyDescent="0.25">
      <c r="A150" s="180">
        <v>108</v>
      </c>
      <c r="B150" s="180" t="s">
        <v>1428</v>
      </c>
      <c r="C150" s="828" t="s">
        <v>692</v>
      </c>
      <c r="D150" s="180">
        <v>0.8</v>
      </c>
    </row>
    <row r="151" spans="1:4" ht="31.5" x14ac:dyDescent="0.25">
      <c r="A151" s="180">
        <v>109</v>
      </c>
      <c r="B151" s="180" t="s">
        <v>1429</v>
      </c>
      <c r="C151" s="828" t="s">
        <v>693</v>
      </c>
      <c r="D151" s="180">
        <v>2.1800000000000002</v>
      </c>
    </row>
    <row r="152" spans="1:4" ht="31.5" x14ac:dyDescent="0.25">
      <c r="A152" s="180">
        <v>110</v>
      </c>
      <c r="B152" s="180" t="s">
        <v>1430</v>
      </c>
      <c r="C152" s="828" t="s">
        <v>69</v>
      </c>
      <c r="D152" s="180">
        <v>2.58</v>
      </c>
    </row>
    <row r="153" spans="1:4" ht="31.5" x14ac:dyDescent="0.25">
      <c r="A153" s="180">
        <v>111</v>
      </c>
      <c r="B153" s="180" t="s">
        <v>1431</v>
      </c>
      <c r="C153" s="828" t="s">
        <v>32</v>
      </c>
      <c r="D153" s="180">
        <v>1.97</v>
      </c>
    </row>
    <row r="154" spans="1:4" ht="31.5" x14ac:dyDescent="0.25">
      <c r="A154" s="180">
        <v>112</v>
      </c>
      <c r="B154" s="180" t="s">
        <v>1432</v>
      </c>
      <c r="C154" s="828" t="s">
        <v>33</v>
      </c>
      <c r="D154" s="180">
        <v>2.04</v>
      </c>
    </row>
    <row r="155" spans="1:4" ht="31.5" x14ac:dyDescent="0.25">
      <c r="A155" s="180">
        <v>113</v>
      </c>
      <c r="B155" s="180" t="s">
        <v>1433</v>
      </c>
      <c r="C155" s="828" t="s">
        <v>572</v>
      </c>
      <c r="D155" s="180">
        <v>2.95</v>
      </c>
    </row>
    <row r="156" spans="1:4" ht="15.75" x14ac:dyDescent="0.25">
      <c r="A156" s="180">
        <v>114</v>
      </c>
      <c r="B156" s="180" t="s">
        <v>1434</v>
      </c>
      <c r="C156" s="828" t="s">
        <v>694</v>
      </c>
      <c r="D156" s="180">
        <v>0.89</v>
      </c>
    </row>
    <row r="157" spans="1:4" ht="31.5" x14ac:dyDescent="0.25">
      <c r="A157" s="180">
        <v>115</v>
      </c>
      <c r="B157" s="180" t="s">
        <v>1435</v>
      </c>
      <c r="C157" s="828" t="s">
        <v>576</v>
      </c>
      <c r="D157" s="180">
        <v>0.75</v>
      </c>
    </row>
    <row r="158" spans="1:4" ht="31.5" x14ac:dyDescent="0.25">
      <c r="A158" s="180">
        <v>116</v>
      </c>
      <c r="B158" s="180" t="s">
        <v>1436</v>
      </c>
      <c r="C158" s="828" t="s">
        <v>577</v>
      </c>
      <c r="D158" s="180">
        <v>1</v>
      </c>
    </row>
    <row r="159" spans="1:4" ht="31.5" x14ac:dyDescent="0.25">
      <c r="A159" s="180">
        <v>117</v>
      </c>
      <c r="B159" s="180" t="s">
        <v>1437</v>
      </c>
      <c r="C159" s="828" t="s">
        <v>578</v>
      </c>
      <c r="D159" s="180">
        <v>4.34</v>
      </c>
    </row>
    <row r="160" spans="1:4" ht="15.75" x14ac:dyDescent="0.25">
      <c r="A160" s="180">
        <v>118</v>
      </c>
      <c r="B160" s="180" t="s">
        <v>1438</v>
      </c>
      <c r="C160" s="828" t="s">
        <v>695</v>
      </c>
      <c r="D160" s="180">
        <v>1.29</v>
      </c>
    </row>
    <row r="161" spans="1:4" ht="15.75" x14ac:dyDescent="0.25">
      <c r="A161" s="180">
        <v>119</v>
      </c>
      <c r="B161" s="180" t="s">
        <v>1439</v>
      </c>
      <c r="C161" s="828" t="s">
        <v>696</v>
      </c>
      <c r="D161" s="180">
        <v>2.6</v>
      </c>
    </row>
    <row r="162" spans="1:4" ht="31.5" x14ac:dyDescent="0.25">
      <c r="A162" s="180">
        <v>120</v>
      </c>
      <c r="B162" s="180" t="s">
        <v>1440</v>
      </c>
      <c r="C162" s="828" t="s">
        <v>186</v>
      </c>
      <c r="D162" s="180">
        <v>2.11</v>
      </c>
    </row>
    <row r="163" spans="1:4" ht="31.5" x14ac:dyDescent="0.25">
      <c r="A163" s="180">
        <v>121</v>
      </c>
      <c r="B163" s="180" t="s">
        <v>1441</v>
      </c>
      <c r="C163" s="828" t="s">
        <v>187</v>
      </c>
      <c r="D163" s="180">
        <v>3.55</v>
      </c>
    </row>
    <row r="164" spans="1:4" ht="15.75" x14ac:dyDescent="0.25">
      <c r="A164" s="180">
        <v>122</v>
      </c>
      <c r="B164" s="180" t="s">
        <v>1442</v>
      </c>
      <c r="C164" s="828" t="s">
        <v>189</v>
      </c>
      <c r="D164" s="180">
        <v>1.57</v>
      </c>
    </row>
    <row r="165" spans="1:4" ht="15.75" x14ac:dyDescent="0.25">
      <c r="A165" s="180">
        <v>123</v>
      </c>
      <c r="B165" s="180" t="s">
        <v>1443</v>
      </c>
      <c r="C165" s="828" t="s">
        <v>190</v>
      </c>
      <c r="D165" s="180">
        <v>2.2599999999999998</v>
      </c>
    </row>
    <row r="166" spans="1:4" ht="15.75" x14ac:dyDescent="0.25">
      <c r="A166" s="180">
        <v>124</v>
      </c>
      <c r="B166" s="180" t="s">
        <v>1444</v>
      </c>
      <c r="C166" s="828" t="s">
        <v>191</v>
      </c>
      <c r="D166" s="180">
        <v>3.24</v>
      </c>
    </row>
    <row r="167" spans="1:4" ht="15.75" x14ac:dyDescent="0.25">
      <c r="A167" s="180">
        <v>125</v>
      </c>
      <c r="B167" s="180" t="s">
        <v>1445</v>
      </c>
      <c r="C167" s="828" t="s">
        <v>840</v>
      </c>
      <c r="D167" s="180">
        <v>1.7</v>
      </c>
    </row>
    <row r="168" spans="1:4" ht="15.75" x14ac:dyDescent="0.25">
      <c r="A168" s="180">
        <v>126</v>
      </c>
      <c r="B168" s="180" t="s">
        <v>1446</v>
      </c>
      <c r="C168" s="828" t="s">
        <v>192</v>
      </c>
      <c r="D168" s="180">
        <v>2.06</v>
      </c>
    </row>
    <row r="169" spans="1:4" ht="15.75" x14ac:dyDescent="0.25">
      <c r="A169" s="180">
        <v>127</v>
      </c>
      <c r="B169" s="180" t="s">
        <v>1447</v>
      </c>
      <c r="C169" s="828" t="s">
        <v>193</v>
      </c>
      <c r="D169" s="180">
        <v>2.17</v>
      </c>
    </row>
    <row r="170" spans="1:4" ht="15.75" x14ac:dyDescent="0.25">
      <c r="A170" s="180">
        <v>128</v>
      </c>
      <c r="B170" s="180" t="s">
        <v>1448</v>
      </c>
      <c r="C170" s="828" t="s">
        <v>697</v>
      </c>
      <c r="D170" s="180">
        <v>1.1000000000000001</v>
      </c>
    </row>
    <row r="171" spans="1:4" ht="31.5" x14ac:dyDescent="0.25">
      <c r="A171" s="180">
        <v>129</v>
      </c>
      <c r="B171" s="180" t="s">
        <v>1449</v>
      </c>
      <c r="C171" s="828" t="s">
        <v>297</v>
      </c>
      <c r="D171" s="180">
        <v>0.88</v>
      </c>
    </row>
    <row r="172" spans="1:4" ht="15.75" x14ac:dyDescent="0.25">
      <c r="A172" s="180">
        <v>130</v>
      </c>
      <c r="B172" s="180" t="s">
        <v>1450</v>
      </c>
      <c r="C172" s="828" t="s">
        <v>202</v>
      </c>
      <c r="D172" s="180">
        <v>0.92</v>
      </c>
    </row>
    <row r="173" spans="1:4" ht="15.75" x14ac:dyDescent="0.25">
      <c r="A173" s="180">
        <v>131</v>
      </c>
      <c r="B173" s="180" t="s">
        <v>1451</v>
      </c>
      <c r="C173" s="828" t="s">
        <v>225</v>
      </c>
      <c r="D173" s="180">
        <v>1.56</v>
      </c>
    </row>
    <row r="174" spans="1:4" ht="15.75" x14ac:dyDescent="0.25">
      <c r="A174" s="180">
        <v>132</v>
      </c>
      <c r="B174" s="180" t="s">
        <v>1452</v>
      </c>
      <c r="C174" s="828" t="s">
        <v>698</v>
      </c>
      <c r="D174" s="180">
        <v>1.08</v>
      </c>
    </row>
    <row r="175" spans="1:4" ht="63" x14ac:dyDescent="0.25">
      <c r="A175" s="180">
        <v>133</v>
      </c>
      <c r="B175" s="180" t="s">
        <v>1453</v>
      </c>
      <c r="C175" s="828" t="s">
        <v>699</v>
      </c>
      <c r="D175" s="180">
        <v>1.41</v>
      </c>
    </row>
    <row r="176" spans="1:4" ht="15.75" x14ac:dyDescent="0.25">
      <c r="A176" s="180">
        <v>134</v>
      </c>
      <c r="B176" s="180" t="s">
        <v>1454</v>
      </c>
      <c r="C176" s="828" t="s">
        <v>533</v>
      </c>
      <c r="D176" s="180">
        <v>2.58</v>
      </c>
    </row>
    <row r="177" spans="1:4" ht="31.5" x14ac:dyDescent="0.25">
      <c r="A177" s="180">
        <v>135</v>
      </c>
      <c r="B177" s="180" t="s">
        <v>1455</v>
      </c>
      <c r="C177" s="828" t="s">
        <v>700</v>
      </c>
      <c r="D177" s="180">
        <v>12.27</v>
      </c>
    </row>
    <row r="178" spans="1:4" ht="31.5" x14ac:dyDescent="0.25">
      <c r="A178" s="180">
        <v>136</v>
      </c>
      <c r="B178" s="180" t="s">
        <v>1456</v>
      </c>
      <c r="C178" s="828" t="s">
        <v>648</v>
      </c>
      <c r="D178" s="180">
        <v>7.86</v>
      </c>
    </row>
    <row r="179" spans="1:4" ht="31.5" x14ac:dyDescent="0.25">
      <c r="A179" s="180">
        <v>137</v>
      </c>
      <c r="B179" s="180" t="s">
        <v>1457</v>
      </c>
      <c r="C179" s="828" t="s">
        <v>701</v>
      </c>
      <c r="D179" s="180">
        <v>0.56000000000000005</v>
      </c>
    </row>
    <row r="180" spans="1:4" ht="47.25" x14ac:dyDescent="0.25">
      <c r="A180" s="180">
        <v>138</v>
      </c>
      <c r="B180" s="180" t="s">
        <v>1458</v>
      </c>
      <c r="C180" s="828" t="s">
        <v>702</v>
      </c>
      <c r="D180" s="180">
        <v>0.46</v>
      </c>
    </row>
    <row r="181" spans="1:4" ht="31.5" x14ac:dyDescent="0.25">
      <c r="A181" s="1170">
        <v>139</v>
      </c>
      <c r="B181" s="830" t="s">
        <v>4153</v>
      </c>
      <c r="C181" s="831" t="s">
        <v>4154</v>
      </c>
      <c r="D181" s="180">
        <v>1.33</v>
      </c>
    </row>
    <row r="182" spans="1:4" ht="31.5" x14ac:dyDescent="0.25">
      <c r="A182" s="1171"/>
      <c r="B182" s="830" t="s">
        <v>4155</v>
      </c>
      <c r="C182" s="831" t="s">
        <v>4156</v>
      </c>
      <c r="D182" s="180">
        <v>2.04</v>
      </c>
    </row>
    <row r="183" spans="1:4" ht="31.5" x14ac:dyDescent="0.25">
      <c r="A183" s="1171"/>
      <c r="B183" s="830" t="s">
        <v>4157</v>
      </c>
      <c r="C183" s="831" t="s">
        <v>4158</v>
      </c>
      <c r="D183" s="180">
        <v>3.53</v>
      </c>
    </row>
    <row r="184" spans="1:4" ht="31.5" x14ac:dyDescent="0.25">
      <c r="A184" s="1171"/>
      <c r="B184" s="830" t="s">
        <v>4159</v>
      </c>
      <c r="C184" s="831" t="s">
        <v>4160</v>
      </c>
      <c r="D184" s="180">
        <v>5.26</v>
      </c>
    </row>
    <row r="185" spans="1:4" ht="31.5" x14ac:dyDescent="0.25">
      <c r="A185" s="1171"/>
      <c r="B185" s="830" t="s">
        <v>4161</v>
      </c>
      <c r="C185" s="831" t="s">
        <v>4162</v>
      </c>
      <c r="D185" s="180">
        <v>6.82</v>
      </c>
    </row>
    <row r="186" spans="1:4" ht="31.5" x14ac:dyDescent="0.25">
      <c r="A186" s="1171"/>
      <c r="B186" s="830" t="s">
        <v>4163</v>
      </c>
      <c r="C186" s="831" t="s">
        <v>4164</v>
      </c>
      <c r="D186" s="180">
        <v>8.32</v>
      </c>
    </row>
    <row r="187" spans="1:4" ht="31.5" x14ac:dyDescent="0.25">
      <c r="A187" s="1171"/>
      <c r="B187" s="830" t="s">
        <v>4165</v>
      </c>
      <c r="C187" s="831" t="s">
        <v>4166</v>
      </c>
      <c r="D187" s="180">
        <v>10.199999999999999</v>
      </c>
    </row>
    <row r="188" spans="1:4" ht="31.5" x14ac:dyDescent="0.25">
      <c r="A188" s="1172"/>
      <c r="B188" s="830" t="s">
        <v>4167</v>
      </c>
      <c r="C188" s="831" t="s">
        <v>4168</v>
      </c>
      <c r="D188" s="180">
        <v>16.940000000000001</v>
      </c>
    </row>
    <row r="189" spans="1:4" ht="15.75" x14ac:dyDescent="0.25">
      <c r="A189" s="180">
        <v>140</v>
      </c>
      <c r="B189" s="180" t="s">
        <v>1459</v>
      </c>
      <c r="C189" s="828" t="s">
        <v>493</v>
      </c>
      <c r="D189" s="180">
        <v>7.4</v>
      </c>
    </row>
    <row r="190" spans="1:4" ht="31.5" x14ac:dyDescent="0.25">
      <c r="A190" s="180">
        <v>141</v>
      </c>
      <c r="B190" s="180" t="s">
        <v>1460</v>
      </c>
      <c r="C190" s="828" t="s">
        <v>343</v>
      </c>
      <c r="D190" s="180">
        <v>0.4</v>
      </c>
    </row>
    <row r="191" spans="1:4" ht="31.5" x14ac:dyDescent="0.25">
      <c r="A191" s="180">
        <v>142</v>
      </c>
      <c r="B191" s="180" t="s">
        <v>1461</v>
      </c>
      <c r="C191" s="828" t="s">
        <v>841</v>
      </c>
      <c r="D191" s="180">
        <v>1.61</v>
      </c>
    </row>
    <row r="192" spans="1:4" ht="31.5" x14ac:dyDescent="0.25">
      <c r="A192" s="180">
        <v>143</v>
      </c>
      <c r="B192" s="180" t="s">
        <v>1462</v>
      </c>
      <c r="C192" s="828" t="s">
        <v>842</v>
      </c>
      <c r="D192" s="180">
        <v>1.94</v>
      </c>
    </row>
    <row r="193" spans="1:4" ht="47.25" x14ac:dyDescent="0.25">
      <c r="A193" s="180">
        <v>144</v>
      </c>
      <c r="B193" s="180" t="s">
        <v>1463</v>
      </c>
      <c r="C193" s="828" t="s">
        <v>843</v>
      </c>
      <c r="D193" s="180">
        <v>1.52</v>
      </c>
    </row>
    <row r="194" spans="1:4" ht="47.25" x14ac:dyDescent="0.25">
      <c r="A194" s="180">
        <v>145</v>
      </c>
      <c r="B194" s="180" t="s">
        <v>1464</v>
      </c>
      <c r="C194" s="828" t="s">
        <v>844</v>
      </c>
      <c r="D194" s="180">
        <v>1.82</v>
      </c>
    </row>
    <row r="195" spans="1:4" ht="15.75" x14ac:dyDescent="0.25">
      <c r="A195" s="180">
        <v>146</v>
      </c>
      <c r="B195" s="180" t="s">
        <v>1465</v>
      </c>
      <c r="C195" s="828" t="s">
        <v>916</v>
      </c>
      <c r="D195" s="180">
        <v>1.39</v>
      </c>
    </row>
    <row r="196" spans="1:4" ht="15.75" x14ac:dyDescent="0.25">
      <c r="A196" s="180">
        <v>147</v>
      </c>
      <c r="B196" s="180" t="s">
        <v>1466</v>
      </c>
      <c r="C196" s="828" t="s">
        <v>914</v>
      </c>
      <c r="D196" s="180">
        <v>1.67</v>
      </c>
    </row>
    <row r="197" spans="1:4" ht="31.5" x14ac:dyDescent="0.25">
      <c r="A197" s="180">
        <v>148</v>
      </c>
      <c r="B197" s="180" t="s">
        <v>1467</v>
      </c>
      <c r="C197" s="828" t="s">
        <v>1468</v>
      </c>
      <c r="D197" s="180">
        <v>0.85</v>
      </c>
    </row>
    <row r="198" spans="1:4" ht="31.5" x14ac:dyDescent="0.25">
      <c r="A198" s="180">
        <v>149</v>
      </c>
      <c r="B198" s="180" t="s">
        <v>1469</v>
      </c>
      <c r="C198" s="828" t="s">
        <v>1330</v>
      </c>
      <c r="D198" s="180">
        <v>1.0900000000000001</v>
      </c>
    </row>
    <row r="199" spans="1:4" ht="31.5" x14ac:dyDescent="0.25">
      <c r="A199" s="180">
        <v>150</v>
      </c>
      <c r="B199" s="180" t="s">
        <v>1470</v>
      </c>
      <c r="C199" s="828" t="s">
        <v>603</v>
      </c>
      <c r="D199" s="180">
        <v>1.5</v>
      </c>
    </row>
    <row r="200" spans="1:4" ht="47.25" x14ac:dyDescent="0.25">
      <c r="A200" s="180">
        <v>151</v>
      </c>
      <c r="B200" s="180" t="s">
        <v>1471</v>
      </c>
      <c r="C200" s="828" t="s">
        <v>703</v>
      </c>
      <c r="D200" s="180">
        <v>1.8</v>
      </c>
    </row>
    <row r="201" spans="1:4" ht="31.5" x14ac:dyDescent="0.25">
      <c r="A201" s="180">
        <v>152</v>
      </c>
      <c r="B201" s="180" t="s">
        <v>1472</v>
      </c>
      <c r="C201" s="828" t="s">
        <v>300</v>
      </c>
      <c r="D201" s="180">
        <v>2.75</v>
      </c>
    </row>
    <row r="202" spans="1:4" ht="31.5" x14ac:dyDescent="0.25">
      <c r="A202" s="180">
        <v>153</v>
      </c>
      <c r="B202" s="180" t="s">
        <v>1473</v>
      </c>
      <c r="C202" s="828" t="s">
        <v>704</v>
      </c>
      <c r="D202" s="180">
        <v>2.35</v>
      </c>
    </row>
    <row r="203" spans="1:4" x14ac:dyDescent="0.2">
      <c r="A203" s="1168" t="s">
        <v>1474</v>
      </c>
      <c r="B203" s="1168"/>
      <c r="C203" s="1168"/>
      <c r="D203" s="1168"/>
    </row>
    <row r="204" spans="1:4" x14ac:dyDescent="0.2">
      <c r="A204" s="1168"/>
      <c r="B204" s="1168"/>
      <c r="C204" s="1168"/>
      <c r="D204" s="1168"/>
    </row>
  </sheetData>
  <customSheetViews>
    <customSheetView guid="{A751BF42-68F4-4BC0-A7EA-44F046D619A6}" scale="75" showPageBreaks="1" printArea="1" view="pageBreakPreview" showRuler="0">
      <selection sqref="A1:C23"/>
      <pageMargins left="0.78740157480314965" right="0.39370078740157483" top="0.59055118110236227" bottom="0.78740157480314965" header="0.51181102362204722" footer="0.51181102362204722"/>
      <pageSetup paperSize="9" orientation="portrait" r:id="rId1"/>
      <headerFooter alignWithMargins="0"/>
    </customSheetView>
  </customSheetViews>
  <mergeCells count="17">
    <mergeCell ref="A115:A117"/>
    <mergeCell ref="A2:D2"/>
    <mergeCell ref="A203:D204"/>
    <mergeCell ref="C1:D1"/>
    <mergeCell ref="A181:A188"/>
    <mergeCell ref="A66:A71"/>
    <mergeCell ref="A72:A77"/>
    <mergeCell ref="A78:A81"/>
    <mergeCell ref="A82:A85"/>
    <mergeCell ref="A86:A90"/>
    <mergeCell ref="A91:A94"/>
    <mergeCell ref="A95:A98"/>
    <mergeCell ref="A99:A102"/>
    <mergeCell ref="A103:A105"/>
    <mergeCell ref="A106:A108"/>
    <mergeCell ref="A109:A111"/>
    <mergeCell ref="A112:A114"/>
  </mergeCells>
  <phoneticPr fontId="5" type="noConversion"/>
  <pageMargins left="0.78740157480314965" right="0.39370078740157483" top="0.59055118110236227" bottom="0.78740157480314965" header="0.51181102362204722" footer="0.51181102362204722"/>
  <pageSetup paperSize="9" scale="85" orientation="portrait" r:id="rId2"/>
  <headerFooter alignWithMargins="0"/>
  <rowBreaks count="1" manualBreakCount="1">
    <brk id="85" max="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4"/>
  <sheetViews>
    <sheetView view="pageBreakPreview" zoomScale="180" zoomScaleNormal="100" zoomScaleSheetLayoutView="180" workbookViewId="0">
      <selection activeCell="Q21" sqref="Q21"/>
    </sheetView>
  </sheetViews>
  <sheetFormatPr defaultRowHeight="12.75" x14ac:dyDescent="0.2"/>
  <cols>
    <col min="1" max="1" width="33.140625" style="37" customWidth="1"/>
    <col min="2" max="2" width="8.7109375" style="38" customWidth="1"/>
    <col min="3" max="3" width="15.7109375" style="32" customWidth="1"/>
    <col min="4" max="4" width="10.5703125" style="61" customWidth="1"/>
    <col min="5" max="5" width="15" style="62" customWidth="1"/>
    <col min="6" max="242" width="9.140625" style="32"/>
    <col min="243" max="243" width="33.140625" style="32" customWidth="1"/>
    <col min="244" max="244" width="8.7109375" style="32" customWidth="1"/>
    <col min="245" max="245" width="20.7109375" style="32" customWidth="1"/>
    <col min="246" max="246" width="10.5703125" style="32" customWidth="1"/>
    <col min="247" max="247" width="13.85546875" style="32" customWidth="1"/>
    <col min="248" max="498" width="9.140625" style="32"/>
    <col min="499" max="499" width="33.140625" style="32" customWidth="1"/>
    <col min="500" max="500" width="8.7109375" style="32" customWidth="1"/>
    <col min="501" max="501" width="20.7109375" style="32" customWidth="1"/>
    <col min="502" max="502" width="10.5703125" style="32" customWidth="1"/>
    <col min="503" max="503" width="13.85546875" style="32" customWidth="1"/>
    <col min="504" max="754" width="9.140625" style="32"/>
    <col min="755" max="755" width="33.140625" style="32" customWidth="1"/>
    <col min="756" max="756" width="8.7109375" style="32" customWidth="1"/>
    <col min="757" max="757" width="20.7109375" style="32" customWidth="1"/>
    <col min="758" max="758" width="10.5703125" style="32" customWidth="1"/>
    <col min="759" max="759" width="13.85546875" style="32" customWidth="1"/>
    <col min="760" max="1010" width="9.140625" style="32"/>
    <col min="1011" max="1011" width="33.140625" style="32" customWidth="1"/>
    <col min="1012" max="1012" width="8.7109375" style="32" customWidth="1"/>
    <col min="1013" max="1013" width="20.7109375" style="32" customWidth="1"/>
    <col min="1014" max="1014" width="10.5703125" style="32" customWidth="1"/>
    <col min="1015" max="1015" width="13.85546875" style="32" customWidth="1"/>
    <col min="1016" max="1266" width="9.140625" style="32"/>
    <col min="1267" max="1267" width="33.140625" style="32" customWidth="1"/>
    <col min="1268" max="1268" width="8.7109375" style="32" customWidth="1"/>
    <col min="1269" max="1269" width="20.7109375" style="32" customWidth="1"/>
    <col min="1270" max="1270" width="10.5703125" style="32" customWidth="1"/>
    <col min="1271" max="1271" width="13.85546875" style="32" customWidth="1"/>
    <col min="1272" max="1522" width="9.140625" style="32"/>
    <col min="1523" max="1523" width="33.140625" style="32" customWidth="1"/>
    <col min="1524" max="1524" width="8.7109375" style="32" customWidth="1"/>
    <col min="1525" max="1525" width="20.7109375" style="32" customWidth="1"/>
    <col min="1526" max="1526" width="10.5703125" style="32" customWidth="1"/>
    <col min="1527" max="1527" width="13.85546875" style="32" customWidth="1"/>
    <col min="1528" max="1778" width="9.140625" style="32"/>
    <col min="1779" max="1779" width="33.140625" style="32" customWidth="1"/>
    <col min="1780" max="1780" width="8.7109375" style="32" customWidth="1"/>
    <col min="1781" max="1781" width="20.7109375" style="32" customWidth="1"/>
    <col min="1782" max="1782" width="10.5703125" style="32" customWidth="1"/>
    <col min="1783" max="1783" width="13.85546875" style="32" customWidth="1"/>
    <col min="1784" max="2034" width="9.140625" style="32"/>
    <col min="2035" max="2035" width="33.140625" style="32" customWidth="1"/>
    <col min="2036" max="2036" width="8.7109375" style="32" customWidth="1"/>
    <col min="2037" max="2037" width="20.7109375" style="32" customWidth="1"/>
    <col min="2038" max="2038" width="10.5703125" style="32" customWidth="1"/>
    <col min="2039" max="2039" width="13.85546875" style="32" customWidth="1"/>
    <col min="2040" max="2290" width="9.140625" style="32"/>
    <col min="2291" max="2291" width="33.140625" style="32" customWidth="1"/>
    <col min="2292" max="2292" width="8.7109375" style="32" customWidth="1"/>
    <col min="2293" max="2293" width="20.7109375" style="32" customWidth="1"/>
    <col min="2294" max="2294" width="10.5703125" style="32" customWidth="1"/>
    <col min="2295" max="2295" width="13.85546875" style="32" customWidth="1"/>
    <col min="2296" max="2546" width="9.140625" style="32"/>
    <col min="2547" max="2547" width="33.140625" style="32" customWidth="1"/>
    <col min="2548" max="2548" width="8.7109375" style="32" customWidth="1"/>
    <col min="2549" max="2549" width="20.7109375" style="32" customWidth="1"/>
    <col min="2550" max="2550" width="10.5703125" style="32" customWidth="1"/>
    <col min="2551" max="2551" width="13.85546875" style="32" customWidth="1"/>
    <col min="2552" max="2802" width="9.140625" style="32"/>
    <col min="2803" max="2803" width="33.140625" style="32" customWidth="1"/>
    <col min="2804" max="2804" width="8.7109375" style="32" customWidth="1"/>
    <col min="2805" max="2805" width="20.7109375" style="32" customWidth="1"/>
    <col min="2806" max="2806" width="10.5703125" style="32" customWidth="1"/>
    <col min="2807" max="2807" width="13.85546875" style="32" customWidth="1"/>
    <col min="2808" max="3058" width="9.140625" style="32"/>
    <col min="3059" max="3059" width="33.140625" style="32" customWidth="1"/>
    <col min="3060" max="3060" width="8.7109375" style="32" customWidth="1"/>
    <col min="3061" max="3061" width="20.7109375" style="32" customWidth="1"/>
    <col min="3062" max="3062" width="10.5703125" style="32" customWidth="1"/>
    <col min="3063" max="3063" width="13.85546875" style="32" customWidth="1"/>
    <col min="3064" max="3314" width="9.140625" style="32"/>
    <col min="3315" max="3315" width="33.140625" style="32" customWidth="1"/>
    <col min="3316" max="3316" width="8.7109375" style="32" customWidth="1"/>
    <col min="3317" max="3317" width="20.7109375" style="32" customWidth="1"/>
    <col min="3318" max="3318" width="10.5703125" style="32" customWidth="1"/>
    <col min="3319" max="3319" width="13.85546875" style="32" customWidth="1"/>
    <col min="3320" max="3570" width="9.140625" style="32"/>
    <col min="3571" max="3571" width="33.140625" style="32" customWidth="1"/>
    <col min="3572" max="3572" width="8.7109375" style="32" customWidth="1"/>
    <col min="3573" max="3573" width="20.7109375" style="32" customWidth="1"/>
    <col min="3574" max="3574" width="10.5703125" style="32" customWidth="1"/>
    <col min="3575" max="3575" width="13.85546875" style="32" customWidth="1"/>
    <col min="3576" max="3826" width="9.140625" style="32"/>
    <col min="3827" max="3827" width="33.140625" style="32" customWidth="1"/>
    <col min="3828" max="3828" width="8.7109375" style="32" customWidth="1"/>
    <col min="3829" max="3829" width="20.7109375" style="32" customWidth="1"/>
    <col min="3830" max="3830" width="10.5703125" style="32" customWidth="1"/>
    <col min="3831" max="3831" width="13.85546875" style="32" customWidth="1"/>
    <col min="3832" max="4082" width="9.140625" style="32"/>
    <col min="4083" max="4083" width="33.140625" style="32" customWidth="1"/>
    <col min="4084" max="4084" width="8.7109375" style="32" customWidth="1"/>
    <col min="4085" max="4085" width="20.7109375" style="32" customWidth="1"/>
    <col min="4086" max="4086" width="10.5703125" style="32" customWidth="1"/>
    <col min="4087" max="4087" width="13.85546875" style="32" customWidth="1"/>
    <col min="4088" max="4338" width="9.140625" style="32"/>
    <col min="4339" max="4339" width="33.140625" style="32" customWidth="1"/>
    <col min="4340" max="4340" width="8.7109375" style="32" customWidth="1"/>
    <col min="4341" max="4341" width="20.7109375" style="32" customWidth="1"/>
    <col min="4342" max="4342" width="10.5703125" style="32" customWidth="1"/>
    <col min="4343" max="4343" width="13.85546875" style="32" customWidth="1"/>
    <col min="4344" max="4594" width="9.140625" style="32"/>
    <col min="4595" max="4595" width="33.140625" style="32" customWidth="1"/>
    <col min="4596" max="4596" width="8.7109375" style="32" customWidth="1"/>
    <col min="4597" max="4597" width="20.7109375" style="32" customWidth="1"/>
    <col min="4598" max="4598" width="10.5703125" style="32" customWidth="1"/>
    <col min="4599" max="4599" width="13.85546875" style="32" customWidth="1"/>
    <col min="4600" max="4850" width="9.140625" style="32"/>
    <col min="4851" max="4851" width="33.140625" style="32" customWidth="1"/>
    <col min="4852" max="4852" width="8.7109375" style="32" customWidth="1"/>
    <col min="4853" max="4853" width="20.7109375" style="32" customWidth="1"/>
    <col min="4854" max="4854" width="10.5703125" style="32" customWidth="1"/>
    <col min="4855" max="4855" width="13.85546875" style="32" customWidth="1"/>
    <col min="4856" max="5106" width="9.140625" style="32"/>
    <col min="5107" max="5107" width="33.140625" style="32" customWidth="1"/>
    <col min="5108" max="5108" width="8.7109375" style="32" customWidth="1"/>
    <col min="5109" max="5109" width="20.7109375" style="32" customWidth="1"/>
    <col min="5110" max="5110" width="10.5703125" style="32" customWidth="1"/>
    <col min="5111" max="5111" width="13.85546875" style="32" customWidth="1"/>
    <col min="5112" max="5362" width="9.140625" style="32"/>
    <col min="5363" max="5363" width="33.140625" style="32" customWidth="1"/>
    <col min="5364" max="5364" width="8.7109375" style="32" customWidth="1"/>
    <col min="5365" max="5365" width="20.7109375" style="32" customWidth="1"/>
    <col min="5366" max="5366" width="10.5703125" style="32" customWidth="1"/>
    <col min="5367" max="5367" width="13.85546875" style="32" customWidth="1"/>
    <col min="5368" max="5618" width="9.140625" style="32"/>
    <col min="5619" max="5619" width="33.140625" style="32" customWidth="1"/>
    <col min="5620" max="5620" width="8.7109375" style="32" customWidth="1"/>
    <col min="5621" max="5621" width="20.7109375" style="32" customWidth="1"/>
    <col min="5622" max="5622" width="10.5703125" style="32" customWidth="1"/>
    <col min="5623" max="5623" width="13.85546875" style="32" customWidth="1"/>
    <col min="5624" max="5874" width="9.140625" style="32"/>
    <col min="5875" max="5875" width="33.140625" style="32" customWidth="1"/>
    <col min="5876" max="5876" width="8.7109375" style="32" customWidth="1"/>
    <col min="5877" max="5877" width="20.7109375" style="32" customWidth="1"/>
    <col min="5878" max="5878" width="10.5703125" style="32" customWidth="1"/>
    <col min="5879" max="5879" width="13.85546875" style="32" customWidth="1"/>
    <col min="5880" max="6130" width="9.140625" style="32"/>
    <col min="6131" max="6131" width="33.140625" style="32" customWidth="1"/>
    <col min="6132" max="6132" width="8.7109375" style="32" customWidth="1"/>
    <col min="6133" max="6133" width="20.7109375" style="32" customWidth="1"/>
    <col min="6134" max="6134" width="10.5703125" style="32" customWidth="1"/>
    <col min="6135" max="6135" width="13.85546875" style="32" customWidth="1"/>
    <col min="6136" max="6386" width="9.140625" style="32"/>
    <col min="6387" max="6387" width="33.140625" style="32" customWidth="1"/>
    <col min="6388" max="6388" width="8.7109375" style="32" customWidth="1"/>
    <col min="6389" max="6389" width="20.7109375" style="32" customWidth="1"/>
    <col min="6390" max="6390" width="10.5703125" style="32" customWidth="1"/>
    <col min="6391" max="6391" width="13.85546875" style="32" customWidth="1"/>
    <col min="6392" max="6642" width="9.140625" style="32"/>
    <col min="6643" max="6643" width="33.140625" style="32" customWidth="1"/>
    <col min="6644" max="6644" width="8.7109375" style="32" customWidth="1"/>
    <col min="6645" max="6645" width="20.7109375" style="32" customWidth="1"/>
    <col min="6646" max="6646" width="10.5703125" style="32" customWidth="1"/>
    <col min="6647" max="6647" width="13.85546875" style="32" customWidth="1"/>
    <col min="6648" max="6898" width="9.140625" style="32"/>
    <col min="6899" max="6899" width="33.140625" style="32" customWidth="1"/>
    <col min="6900" max="6900" width="8.7109375" style="32" customWidth="1"/>
    <col min="6901" max="6901" width="20.7109375" style="32" customWidth="1"/>
    <col min="6902" max="6902" width="10.5703125" style="32" customWidth="1"/>
    <col min="6903" max="6903" width="13.85546875" style="32" customWidth="1"/>
    <col min="6904" max="7154" width="9.140625" style="32"/>
    <col min="7155" max="7155" width="33.140625" style="32" customWidth="1"/>
    <col min="7156" max="7156" width="8.7109375" style="32" customWidth="1"/>
    <col min="7157" max="7157" width="20.7109375" style="32" customWidth="1"/>
    <col min="7158" max="7158" width="10.5703125" style="32" customWidth="1"/>
    <col min="7159" max="7159" width="13.85546875" style="32" customWidth="1"/>
    <col min="7160" max="7410" width="9.140625" style="32"/>
    <col min="7411" max="7411" width="33.140625" style="32" customWidth="1"/>
    <col min="7412" max="7412" width="8.7109375" style="32" customWidth="1"/>
    <col min="7413" max="7413" width="20.7109375" style="32" customWidth="1"/>
    <col min="7414" max="7414" width="10.5703125" style="32" customWidth="1"/>
    <col min="7415" max="7415" width="13.85546875" style="32" customWidth="1"/>
    <col min="7416" max="7666" width="9.140625" style="32"/>
    <col min="7667" max="7667" width="33.140625" style="32" customWidth="1"/>
    <col min="7668" max="7668" width="8.7109375" style="32" customWidth="1"/>
    <col min="7669" max="7669" width="20.7109375" style="32" customWidth="1"/>
    <col min="7670" max="7670" width="10.5703125" style="32" customWidth="1"/>
    <col min="7671" max="7671" width="13.85546875" style="32" customWidth="1"/>
    <col min="7672" max="7922" width="9.140625" style="32"/>
    <col min="7923" max="7923" width="33.140625" style="32" customWidth="1"/>
    <col min="7924" max="7924" width="8.7109375" style="32" customWidth="1"/>
    <col min="7925" max="7925" width="20.7109375" style="32" customWidth="1"/>
    <col min="7926" max="7926" width="10.5703125" style="32" customWidth="1"/>
    <col min="7927" max="7927" width="13.85546875" style="32" customWidth="1"/>
    <col min="7928" max="8178" width="9.140625" style="32"/>
    <col min="8179" max="8179" width="33.140625" style="32" customWidth="1"/>
    <col min="8180" max="8180" width="8.7109375" style="32" customWidth="1"/>
    <col min="8181" max="8181" width="20.7109375" style="32" customWidth="1"/>
    <col min="8182" max="8182" width="10.5703125" style="32" customWidth="1"/>
    <col min="8183" max="8183" width="13.85546875" style="32" customWidth="1"/>
    <col min="8184" max="8434" width="9.140625" style="32"/>
    <col min="8435" max="8435" width="33.140625" style="32" customWidth="1"/>
    <col min="8436" max="8436" width="8.7109375" style="32" customWidth="1"/>
    <col min="8437" max="8437" width="20.7109375" style="32" customWidth="1"/>
    <col min="8438" max="8438" width="10.5703125" style="32" customWidth="1"/>
    <col min="8439" max="8439" width="13.85546875" style="32" customWidth="1"/>
    <col min="8440" max="8690" width="9.140625" style="32"/>
    <col min="8691" max="8691" width="33.140625" style="32" customWidth="1"/>
    <col min="8692" max="8692" width="8.7109375" style="32" customWidth="1"/>
    <col min="8693" max="8693" width="20.7109375" style="32" customWidth="1"/>
    <col min="8694" max="8694" width="10.5703125" style="32" customWidth="1"/>
    <col min="8695" max="8695" width="13.85546875" style="32" customWidth="1"/>
    <col min="8696" max="8946" width="9.140625" style="32"/>
    <col min="8947" max="8947" width="33.140625" style="32" customWidth="1"/>
    <col min="8948" max="8948" width="8.7109375" style="32" customWidth="1"/>
    <col min="8949" max="8949" width="20.7109375" style="32" customWidth="1"/>
    <col min="8950" max="8950" width="10.5703125" style="32" customWidth="1"/>
    <col min="8951" max="8951" width="13.85546875" style="32" customWidth="1"/>
    <col min="8952" max="9202" width="9.140625" style="32"/>
    <col min="9203" max="9203" width="33.140625" style="32" customWidth="1"/>
    <col min="9204" max="9204" width="8.7109375" style="32" customWidth="1"/>
    <col min="9205" max="9205" width="20.7109375" style="32" customWidth="1"/>
    <col min="9206" max="9206" width="10.5703125" style="32" customWidth="1"/>
    <col min="9207" max="9207" width="13.85546875" style="32" customWidth="1"/>
    <col min="9208" max="9458" width="9.140625" style="32"/>
    <col min="9459" max="9459" width="33.140625" style="32" customWidth="1"/>
    <col min="9460" max="9460" width="8.7109375" style="32" customWidth="1"/>
    <col min="9461" max="9461" width="20.7109375" style="32" customWidth="1"/>
    <col min="9462" max="9462" width="10.5703125" style="32" customWidth="1"/>
    <col min="9463" max="9463" width="13.85546875" style="32" customWidth="1"/>
    <col min="9464" max="9714" width="9.140625" style="32"/>
    <col min="9715" max="9715" width="33.140625" style="32" customWidth="1"/>
    <col min="9716" max="9716" width="8.7109375" style="32" customWidth="1"/>
    <col min="9717" max="9717" width="20.7109375" style="32" customWidth="1"/>
    <col min="9718" max="9718" width="10.5703125" style="32" customWidth="1"/>
    <col min="9719" max="9719" width="13.85546875" style="32" customWidth="1"/>
    <col min="9720" max="9970" width="9.140625" style="32"/>
    <col min="9971" max="9971" width="33.140625" style="32" customWidth="1"/>
    <col min="9972" max="9972" width="8.7109375" style="32" customWidth="1"/>
    <col min="9973" max="9973" width="20.7109375" style="32" customWidth="1"/>
    <col min="9974" max="9974" width="10.5703125" style="32" customWidth="1"/>
    <col min="9975" max="9975" width="13.85546875" style="32" customWidth="1"/>
    <col min="9976" max="10226" width="9.140625" style="32"/>
    <col min="10227" max="10227" width="33.140625" style="32" customWidth="1"/>
    <col min="10228" max="10228" width="8.7109375" style="32" customWidth="1"/>
    <col min="10229" max="10229" width="20.7109375" style="32" customWidth="1"/>
    <col min="10230" max="10230" width="10.5703125" style="32" customWidth="1"/>
    <col min="10231" max="10231" width="13.85546875" style="32" customWidth="1"/>
    <col min="10232" max="10482" width="9.140625" style="32"/>
    <col min="10483" max="10483" width="33.140625" style="32" customWidth="1"/>
    <col min="10484" max="10484" width="8.7109375" style="32" customWidth="1"/>
    <col min="10485" max="10485" width="20.7109375" style="32" customWidth="1"/>
    <col min="10486" max="10486" width="10.5703125" style="32" customWidth="1"/>
    <col min="10487" max="10487" width="13.85546875" style="32" customWidth="1"/>
    <col min="10488" max="10738" width="9.140625" style="32"/>
    <col min="10739" max="10739" width="33.140625" style="32" customWidth="1"/>
    <col min="10740" max="10740" width="8.7109375" style="32" customWidth="1"/>
    <col min="10741" max="10741" width="20.7109375" style="32" customWidth="1"/>
    <col min="10742" max="10742" width="10.5703125" style="32" customWidth="1"/>
    <col min="10743" max="10743" width="13.85546875" style="32" customWidth="1"/>
    <col min="10744" max="10994" width="9.140625" style="32"/>
    <col min="10995" max="10995" width="33.140625" style="32" customWidth="1"/>
    <col min="10996" max="10996" width="8.7109375" style="32" customWidth="1"/>
    <col min="10997" max="10997" width="20.7109375" style="32" customWidth="1"/>
    <col min="10998" max="10998" width="10.5703125" style="32" customWidth="1"/>
    <col min="10999" max="10999" width="13.85546875" style="32" customWidth="1"/>
    <col min="11000" max="11250" width="9.140625" style="32"/>
    <col min="11251" max="11251" width="33.140625" style="32" customWidth="1"/>
    <col min="11252" max="11252" width="8.7109375" style="32" customWidth="1"/>
    <col min="11253" max="11253" width="20.7109375" style="32" customWidth="1"/>
    <col min="11254" max="11254" width="10.5703125" style="32" customWidth="1"/>
    <col min="11255" max="11255" width="13.85546875" style="32" customWidth="1"/>
    <col min="11256" max="11506" width="9.140625" style="32"/>
    <col min="11507" max="11507" width="33.140625" style="32" customWidth="1"/>
    <col min="11508" max="11508" width="8.7109375" style="32" customWidth="1"/>
    <col min="11509" max="11509" width="20.7109375" style="32" customWidth="1"/>
    <col min="11510" max="11510" width="10.5703125" style="32" customWidth="1"/>
    <col min="11511" max="11511" width="13.85546875" style="32" customWidth="1"/>
    <col min="11512" max="11762" width="9.140625" style="32"/>
    <col min="11763" max="11763" width="33.140625" style="32" customWidth="1"/>
    <col min="11764" max="11764" width="8.7109375" style="32" customWidth="1"/>
    <col min="11765" max="11765" width="20.7109375" style="32" customWidth="1"/>
    <col min="11766" max="11766" width="10.5703125" style="32" customWidth="1"/>
    <col min="11767" max="11767" width="13.85546875" style="32" customWidth="1"/>
    <col min="11768" max="12018" width="9.140625" style="32"/>
    <col min="12019" max="12019" width="33.140625" style="32" customWidth="1"/>
    <col min="12020" max="12020" width="8.7109375" style="32" customWidth="1"/>
    <col min="12021" max="12021" width="20.7109375" style="32" customWidth="1"/>
    <col min="12022" max="12022" width="10.5703125" style="32" customWidth="1"/>
    <col min="12023" max="12023" width="13.85546875" style="32" customWidth="1"/>
    <col min="12024" max="12274" width="9.140625" style="32"/>
    <col min="12275" max="12275" width="33.140625" style="32" customWidth="1"/>
    <col min="12276" max="12276" width="8.7109375" style="32" customWidth="1"/>
    <col min="12277" max="12277" width="20.7109375" style="32" customWidth="1"/>
    <col min="12278" max="12278" width="10.5703125" style="32" customWidth="1"/>
    <col min="12279" max="12279" width="13.85546875" style="32" customWidth="1"/>
    <col min="12280" max="12530" width="9.140625" style="32"/>
    <col min="12531" max="12531" width="33.140625" style="32" customWidth="1"/>
    <col min="12532" max="12532" width="8.7109375" style="32" customWidth="1"/>
    <col min="12533" max="12533" width="20.7109375" style="32" customWidth="1"/>
    <col min="12534" max="12534" width="10.5703125" style="32" customWidth="1"/>
    <col min="12535" max="12535" width="13.85546875" style="32" customWidth="1"/>
    <col min="12536" max="12786" width="9.140625" style="32"/>
    <col min="12787" max="12787" width="33.140625" style="32" customWidth="1"/>
    <col min="12788" max="12788" width="8.7109375" style="32" customWidth="1"/>
    <col min="12789" max="12789" width="20.7109375" style="32" customWidth="1"/>
    <col min="12790" max="12790" width="10.5703125" style="32" customWidth="1"/>
    <col min="12791" max="12791" width="13.85546875" style="32" customWidth="1"/>
    <col min="12792" max="13042" width="9.140625" style="32"/>
    <col min="13043" max="13043" width="33.140625" style="32" customWidth="1"/>
    <col min="13044" max="13044" width="8.7109375" style="32" customWidth="1"/>
    <col min="13045" max="13045" width="20.7109375" style="32" customWidth="1"/>
    <col min="13046" max="13046" width="10.5703125" style="32" customWidth="1"/>
    <col min="13047" max="13047" width="13.85546875" style="32" customWidth="1"/>
    <col min="13048" max="13298" width="9.140625" style="32"/>
    <col min="13299" max="13299" width="33.140625" style="32" customWidth="1"/>
    <col min="13300" max="13300" width="8.7109375" style="32" customWidth="1"/>
    <col min="13301" max="13301" width="20.7109375" style="32" customWidth="1"/>
    <col min="13302" max="13302" width="10.5703125" style="32" customWidth="1"/>
    <col min="13303" max="13303" width="13.85546875" style="32" customWidth="1"/>
    <col min="13304" max="13554" width="9.140625" style="32"/>
    <col min="13555" max="13555" width="33.140625" style="32" customWidth="1"/>
    <col min="13556" max="13556" width="8.7109375" style="32" customWidth="1"/>
    <col min="13557" max="13557" width="20.7109375" style="32" customWidth="1"/>
    <col min="13558" max="13558" width="10.5703125" style="32" customWidth="1"/>
    <col min="13559" max="13559" width="13.85546875" style="32" customWidth="1"/>
    <col min="13560" max="13810" width="9.140625" style="32"/>
    <col min="13811" max="13811" width="33.140625" style="32" customWidth="1"/>
    <col min="13812" max="13812" width="8.7109375" style="32" customWidth="1"/>
    <col min="13813" max="13813" width="20.7109375" style="32" customWidth="1"/>
    <col min="13814" max="13814" width="10.5703125" style="32" customWidth="1"/>
    <col min="13815" max="13815" width="13.85546875" style="32" customWidth="1"/>
    <col min="13816" max="14066" width="9.140625" style="32"/>
    <col min="14067" max="14067" width="33.140625" style="32" customWidth="1"/>
    <col min="14068" max="14068" width="8.7109375" style="32" customWidth="1"/>
    <col min="14069" max="14069" width="20.7109375" style="32" customWidth="1"/>
    <col min="14070" max="14070" width="10.5703125" style="32" customWidth="1"/>
    <col min="14071" max="14071" width="13.85546875" style="32" customWidth="1"/>
    <col min="14072" max="14322" width="9.140625" style="32"/>
    <col min="14323" max="14323" width="33.140625" style="32" customWidth="1"/>
    <col min="14324" max="14324" width="8.7109375" style="32" customWidth="1"/>
    <col min="14325" max="14325" width="20.7109375" style="32" customWidth="1"/>
    <col min="14326" max="14326" width="10.5703125" style="32" customWidth="1"/>
    <col min="14327" max="14327" width="13.85546875" style="32" customWidth="1"/>
    <col min="14328" max="14578" width="9.140625" style="32"/>
    <col min="14579" max="14579" width="33.140625" style="32" customWidth="1"/>
    <col min="14580" max="14580" width="8.7109375" style="32" customWidth="1"/>
    <col min="14581" max="14581" width="20.7109375" style="32" customWidth="1"/>
    <col min="14582" max="14582" width="10.5703125" style="32" customWidth="1"/>
    <col min="14583" max="14583" width="13.85546875" style="32" customWidth="1"/>
    <col min="14584" max="14834" width="9.140625" style="32"/>
    <col min="14835" max="14835" width="33.140625" style="32" customWidth="1"/>
    <col min="14836" max="14836" width="8.7109375" style="32" customWidth="1"/>
    <col min="14837" max="14837" width="20.7109375" style="32" customWidth="1"/>
    <col min="14838" max="14838" width="10.5703125" style="32" customWidth="1"/>
    <col min="14839" max="14839" width="13.85546875" style="32" customWidth="1"/>
    <col min="14840" max="15090" width="9.140625" style="32"/>
    <col min="15091" max="15091" width="33.140625" style="32" customWidth="1"/>
    <col min="15092" max="15092" width="8.7109375" style="32" customWidth="1"/>
    <col min="15093" max="15093" width="20.7109375" style="32" customWidth="1"/>
    <col min="15094" max="15094" width="10.5703125" style="32" customWidth="1"/>
    <col min="15095" max="15095" width="13.85546875" style="32" customWidth="1"/>
    <col min="15096" max="15346" width="9.140625" style="32"/>
    <col min="15347" max="15347" width="33.140625" style="32" customWidth="1"/>
    <col min="15348" max="15348" width="8.7109375" style="32" customWidth="1"/>
    <col min="15349" max="15349" width="20.7109375" style="32" customWidth="1"/>
    <col min="15350" max="15350" width="10.5703125" style="32" customWidth="1"/>
    <col min="15351" max="15351" width="13.85546875" style="32" customWidth="1"/>
    <col min="15352" max="15602" width="9.140625" style="32"/>
    <col min="15603" max="15603" width="33.140625" style="32" customWidth="1"/>
    <col min="15604" max="15604" width="8.7109375" style="32" customWidth="1"/>
    <col min="15605" max="15605" width="20.7109375" style="32" customWidth="1"/>
    <col min="15606" max="15606" width="10.5703125" style="32" customWidth="1"/>
    <col min="15607" max="15607" width="13.85546875" style="32" customWidth="1"/>
    <col min="15608" max="15858" width="9.140625" style="32"/>
    <col min="15859" max="15859" width="33.140625" style="32" customWidth="1"/>
    <col min="15860" max="15860" width="8.7109375" style="32" customWidth="1"/>
    <col min="15861" max="15861" width="20.7109375" style="32" customWidth="1"/>
    <col min="15862" max="15862" width="10.5703125" style="32" customWidth="1"/>
    <col min="15863" max="15863" width="13.85546875" style="32" customWidth="1"/>
    <col min="15864" max="16114" width="9.140625" style="32"/>
    <col min="16115" max="16115" width="33.140625" style="32" customWidth="1"/>
    <col min="16116" max="16116" width="8.7109375" style="32" customWidth="1"/>
    <col min="16117" max="16117" width="20.7109375" style="32" customWidth="1"/>
    <col min="16118" max="16118" width="10.5703125" style="32" customWidth="1"/>
    <col min="16119" max="16119" width="13.85546875" style="32" customWidth="1"/>
    <col min="16120" max="16384" width="9.140625" style="32"/>
  </cols>
  <sheetData>
    <row r="1" spans="1:5" ht="54" customHeight="1" x14ac:dyDescent="0.2">
      <c r="A1" s="119"/>
      <c r="B1" s="39"/>
      <c r="C1" s="1100" t="s">
        <v>3947</v>
      </c>
      <c r="D1" s="1100"/>
      <c r="E1" s="1100"/>
    </row>
    <row r="2" spans="1:5" ht="50.25" customHeight="1" x14ac:dyDescent="0.2">
      <c r="A2" s="1178" t="s">
        <v>428</v>
      </c>
      <c r="B2" s="1178"/>
      <c r="C2" s="1178"/>
      <c r="D2" s="1178"/>
      <c r="E2" s="1178"/>
    </row>
    <row r="3" spans="1:5" ht="64.5" customHeight="1" x14ac:dyDescent="0.2">
      <c r="A3" s="1177" t="s">
        <v>3946</v>
      </c>
      <c r="B3" s="1177"/>
      <c r="C3" s="1177"/>
      <c r="D3" s="1177"/>
      <c r="E3" s="1177"/>
    </row>
    <row r="4" spans="1:5" ht="55.5" customHeight="1" x14ac:dyDescent="0.2">
      <c r="A4" s="47" t="s">
        <v>323</v>
      </c>
      <c r="B4" s="48" t="s">
        <v>147</v>
      </c>
      <c r="C4" s="49" t="s">
        <v>148</v>
      </c>
      <c r="D4" s="118" t="s">
        <v>1714</v>
      </c>
      <c r="E4" s="58" t="s">
        <v>2013</v>
      </c>
    </row>
    <row r="5" spans="1:5" ht="15.75" x14ac:dyDescent="0.2">
      <c r="A5" s="1179" t="s">
        <v>113</v>
      </c>
      <c r="B5" s="50">
        <v>1</v>
      </c>
      <c r="C5" s="51">
        <v>167693</v>
      </c>
      <c r="D5" s="165">
        <v>0.15</v>
      </c>
      <c r="E5" s="167">
        <f>C5+C5*D5*0.105</f>
        <v>170334.16</v>
      </c>
    </row>
    <row r="6" spans="1:5" ht="15.75" x14ac:dyDescent="0.2">
      <c r="A6" s="1180"/>
      <c r="B6" s="50">
        <v>2</v>
      </c>
      <c r="C6" s="51">
        <v>179940</v>
      </c>
      <c r="D6" s="165">
        <v>0.3</v>
      </c>
      <c r="E6" s="167">
        <f t="shared" ref="E6:E61" si="0">C6+C6*D6*0.105</f>
        <v>185608.11</v>
      </c>
    </row>
    <row r="7" spans="1:5" ht="15.75" x14ac:dyDescent="0.2">
      <c r="A7" s="1179" t="s">
        <v>857</v>
      </c>
      <c r="B7" s="50">
        <v>3</v>
      </c>
      <c r="C7" s="51">
        <v>127868</v>
      </c>
      <c r="D7" s="165">
        <v>0.3</v>
      </c>
      <c r="E7" s="167">
        <f t="shared" si="0"/>
        <v>131895.84</v>
      </c>
    </row>
    <row r="8" spans="1:5" ht="15.75" x14ac:dyDescent="0.2">
      <c r="A8" s="1180"/>
      <c r="B8" s="50">
        <v>4</v>
      </c>
      <c r="C8" s="51">
        <v>193358</v>
      </c>
      <c r="D8" s="165">
        <v>0.3</v>
      </c>
      <c r="E8" s="167">
        <f t="shared" si="0"/>
        <v>199448.78</v>
      </c>
    </row>
    <row r="9" spans="1:5" ht="15.75" x14ac:dyDescent="0.2">
      <c r="A9" s="53" t="s">
        <v>858</v>
      </c>
      <c r="B9" s="50">
        <v>5</v>
      </c>
      <c r="C9" s="51">
        <v>134510</v>
      </c>
      <c r="D9" s="165">
        <v>0.15</v>
      </c>
      <c r="E9" s="167">
        <f t="shared" si="0"/>
        <v>136628.53</v>
      </c>
    </row>
    <row r="10" spans="1:5" ht="15.75" x14ac:dyDescent="0.2">
      <c r="A10" s="1179" t="s">
        <v>326</v>
      </c>
      <c r="B10" s="52">
        <v>6</v>
      </c>
      <c r="C10" s="54">
        <v>150034</v>
      </c>
      <c r="D10" s="165">
        <v>0.3</v>
      </c>
      <c r="E10" s="167">
        <f t="shared" si="0"/>
        <v>154760.07</v>
      </c>
    </row>
    <row r="11" spans="1:5" ht="15.75" x14ac:dyDescent="0.2">
      <c r="A11" s="1180"/>
      <c r="B11" s="52">
        <v>7</v>
      </c>
      <c r="C11" s="54">
        <v>449410</v>
      </c>
      <c r="D11" s="165">
        <v>0.15</v>
      </c>
      <c r="E11" s="167">
        <f t="shared" si="0"/>
        <v>456488.21</v>
      </c>
    </row>
    <row r="12" spans="1:5" ht="31.5" x14ac:dyDescent="0.2">
      <c r="A12" s="55" t="s">
        <v>495</v>
      </c>
      <c r="B12" s="52">
        <v>8</v>
      </c>
      <c r="C12" s="51">
        <v>258736</v>
      </c>
      <c r="D12" s="165">
        <v>0.45</v>
      </c>
      <c r="E12" s="167">
        <f t="shared" si="0"/>
        <v>270961.28000000003</v>
      </c>
    </row>
    <row r="13" spans="1:5" ht="15.75" x14ac:dyDescent="0.2">
      <c r="A13" s="55" t="s">
        <v>859</v>
      </c>
      <c r="B13" s="50">
        <v>9</v>
      </c>
      <c r="C13" s="54">
        <v>101342</v>
      </c>
      <c r="D13" s="165">
        <v>0.3</v>
      </c>
      <c r="E13" s="167">
        <f t="shared" si="0"/>
        <v>104534.27</v>
      </c>
    </row>
    <row r="14" spans="1:5" ht="15.75" x14ac:dyDescent="0.2">
      <c r="A14" s="1173" t="s">
        <v>860</v>
      </c>
      <c r="B14" s="56">
        <v>10</v>
      </c>
      <c r="C14" s="51">
        <v>528229</v>
      </c>
      <c r="D14" s="165">
        <v>0.45</v>
      </c>
      <c r="E14" s="167">
        <f t="shared" si="0"/>
        <v>553187.81999999995</v>
      </c>
    </row>
    <row r="15" spans="1:5" ht="15.75" x14ac:dyDescent="0.25">
      <c r="A15" s="1173"/>
      <c r="B15" s="57">
        <v>11</v>
      </c>
      <c r="C15" s="51">
        <v>1572890</v>
      </c>
      <c r="D15" s="165">
        <v>0.3</v>
      </c>
      <c r="E15" s="167">
        <f t="shared" si="0"/>
        <v>1622436.04</v>
      </c>
    </row>
    <row r="16" spans="1:5" ht="15.75" x14ac:dyDescent="0.2">
      <c r="A16" s="1173" t="s">
        <v>505</v>
      </c>
      <c r="B16" s="50">
        <v>12</v>
      </c>
      <c r="C16" s="51">
        <v>162907</v>
      </c>
      <c r="D16" s="165">
        <v>0.3</v>
      </c>
      <c r="E16" s="167">
        <f t="shared" si="0"/>
        <v>168038.57</v>
      </c>
    </row>
    <row r="17" spans="1:5" ht="15.75" x14ac:dyDescent="0.2">
      <c r="A17" s="1173"/>
      <c r="B17" s="50">
        <v>13</v>
      </c>
      <c r="C17" s="51">
        <v>250234</v>
      </c>
      <c r="D17" s="165">
        <v>0.15</v>
      </c>
      <c r="E17" s="167">
        <f t="shared" si="0"/>
        <v>254175.19</v>
      </c>
    </row>
    <row r="18" spans="1:5" ht="15.75" x14ac:dyDescent="0.2">
      <c r="A18" s="1173"/>
      <c r="B18" s="50">
        <v>14</v>
      </c>
      <c r="C18" s="54">
        <v>160492</v>
      </c>
      <c r="D18" s="165">
        <v>0.15</v>
      </c>
      <c r="E18" s="167">
        <f t="shared" si="0"/>
        <v>163019.75</v>
      </c>
    </row>
    <row r="19" spans="1:5" ht="15.75" x14ac:dyDescent="0.2">
      <c r="A19" s="1173"/>
      <c r="B19" s="50">
        <v>15</v>
      </c>
      <c r="C19" s="51">
        <v>230660</v>
      </c>
      <c r="D19" s="165">
        <v>0.15</v>
      </c>
      <c r="E19" s="167">
        <f t="shared" si="0"/>
        <v>234292.9</v>
      </c>
    </row>
    <row r="20" spans="1:5" ht="15.75" x14ac:dyDescent="0.2">
      <c r="A20" s="1173"/>
      <c r="B20" s="50">
        <v>16</v>
      </c>
      <c r="C20" s="54">
        <v>292584</v>
      </c>
      <c r="D20" s="165">
        <v>0.3</v>
      </c>
      <c r="E20" s="167">
        <f t="shared" si="0"/>
        <v>301800.40000000002</v>
      </c>
    </row>
    <row r="21" spans="1:5" ht="15.75" x14ac:dyDescent="0.2">
      <c r="A21" s="1173"/>
      <c r="B21" s="50">
        <v>17</v>
      </c>
      <c r="C21" s="54">
        <v>396791</v>
      </c>
      <c r="D21" s="165">
        <v>0.3</v>
      </c>
      <c r="E21" s="167">
        <f t="shared" si="0"/>
        <v>409289.92</v>
      </c>
    </row>
    <row r="22" spans="1:5" ht="15.75" x14ac:dyDescent="0.2">
      <c r="A22" s="1173" t="s">
        <v>332</v>
      </c>
      <c r="B22" s="56">
        <v>18</v>
      </c>
      <c r="C22" s="51">
        <v>251399</v>
      </c>
      <c r="D22" s="165">
        <v>0.15</v>
      </c>
      <c r="E22" s="167">
        <f t="shared" si="0"/>
        <v>255358.53</v>
      </c>
    </row>
    <row r="23" spans="1:5" ht="15.75" x14ac:dyDescent="0.25">
      <c r="A23" s="1173"/>
      <c r="B23" s="57">
        <v>19</v>
      </c>
      <c r="C23" s="51">
        <v>366797</v>
      </c>
      <c r="D23" s="165">
        <v>0.15</v>
      </c>
      <c r="E23" s="167">
        <f t="shared" si="0"/>
        <v>372574.05</v>
      </c>
    </row>
    <row r="24" spans="1:5" ht="15.75" x14ac:dyDescent="0.2">
      <c r="A24" s="1174" t="s">
        <v>327</v>
      </c>
      <c r="B24" s="52">
        <v>20</v>
      </c>
      <c r="C24" s="51">
        <v>127818</v>
      </c>
      <c r="D24" s="165">
        <v>0.3</v>
      </c>
      <c r="E24" s="167">
        <f t="shared" si="0"/>
        <v>131844.26999999999</v>
      </c>
    </row>
    <row r="25" spans="1:5" ht="15.75" x14ac:dyDescent="0.2">
      <c r="A25" s="1175"/>
      <c r="B25" s="52">
        <v>21</v>
      </c>
      <c r="C25" s="51">
        <v>98196</v>
      </c>
      <c r="D25" s="165">
        <v>0.45</v>
      </c>
      <c r="E25" s="167">
        <f t="shared" si="0"/>
        <v>102835.76</v>
      </c>
    </row>
    <row r="26" spans="1:5" ht="15.75" x14ac:dyDescent="0.2">
      <c r="A26" s="1175"/>
      <c r="B26" s="52">
        <v>22</v>
      </c>
      <c r="C26" s="54">
        <v>134916</v>
      </c>
      <c r="D26" s="165">
        <v>0.3</v>
      </c>
      <c r="E26" s="167">
        <f t="shared" si="0"/>
        <v>139165.85</v>
      </c>
    </row>
    <row r="27" spans="1:5" ht="15.75" x14ac:dyDescent="0.2">
      <c r="A27" s="1175"/>
      <c r="B27" s="50">
        <v>23</v>
      </c>
      <c r="C27" s="54">
        <v>181469</v>
      </c>
      <c r="D27" s="165">
        <v>0.3</v>
      </c>
      <c r="E27" s="167">
        <f t="shared" si="0"/>
        <v>187185.27</v>
      </c>
    </row>
    <row r="28" spans="1:5" ht="15.75" x14ac:dyDescent="0.2">
      <c r="A28" s="1175"/>
      <c r="B28" s="50">
        <v>24</v>
      </c>
      <c r="C28" s="54">
        <v>230326</v>
      </c>
      <c r="D28" s="165">
        <v>0.3</v>
      </c>
      <c r="E28" s="167">
        <f t="shared" si="0"/>
        <v>237581.27</v>
      </c>
    </row>
    <row r="29" spans="1:5" ht="15.75" x14ac:dyDescent="0.2">
      <c r="A29" s="1176"/>
      <c r="B29" s="50">
        <v>25</v>
      </c>
      <c r="C29" s="54">
        <v>279183</v>
      </c>
      <c r="D29" s="165">
        <v>0.3</v>
      </c>
      <c r="E29" s="167">
        <f t="shared" si="0"/>
        <v>287977.26</v>
      </c>
    </row>
    <row r="30" spans="1:5" ht="15.75" x14ac:dyDescent="0.2">
      <c r="A30" s="1173" t="s">
        <v>328</v>
      </c>
      <c r="B30" s="155">
        <v>26</v>
      </c>
      <c r="C30" s="51">
        <v>114104</v>
      </c>
      <c r="D30" s="165">
        <v>0.3</v>
      </c>
      <c r="E30" s="167">
        <f t="shared" si="0"/>
        <v>117698.28</v>
      </c>
    </row>
    <row r="31" spans="1:5" ht="15.75" x14ac:dyDescent="0.2">
      <c r="A31" s="1173"/>
      <c r="B31" s="155">
        <v>27</v>
      </c>
      <c r="C31" s="51">
        <v>68057</v>
      </c>
      <c r="D31" s="165">
        <v>0.3</v>
      </c>
      <c r="E31" s="167">
        <f t="shared" si="0"/>
        <v>70200.800000000003</v>
      </c>
    </row>
    <row r="32" spans="1:5" ht="15.75" x14ac:dyDescent="0.25">
      <c r="A32" s="1173" t="s">
        <v>329</v>
      </c>
      <c r="B32" s="156">
        <v>28</v>
      </c>
      <c r="C32" s="54">
        <v>71480</v>
      </c>
      <c r="D32" s="165">
        <v>0.3</v>
      </c>
      <c r="E32" s="167">
        <f t="shared" si="0"/>
        <v>73731.62</v>
      </c>
    </row>
    <row r="33" spans="1:5" ht="15.75" customHeight="1" x14ac:dyDescent="0.2">
      <c r="A33" s="1173"/>
      <c r="B33" s="50">
        <v>29</v>
      </c>
      <c r="C33" s="54">
        <v>88074</v>
      </c>
      <c r="D33" s="165">
        <v>0.3</v>
      </c>
      <c r="E33" s="167">
        <f t="shared" si="0"/>
        <v>90848.33</v>
      </c>
    </row>
    <row r="34" spans="1:5" ht="15.75" x14ac:dyDescent="0.2">
      <c r="A34" s="1173" t="s">
        <v>110</v>
      </c>
      <c r="B34" s="50">
        <v>30</v>
      </c>
      <c r="C34" s="51">
        <v>82843</v>
      </c>
      <c r="D34" s="165">
        <v>0.3</v>
      </c>
      <c r="E34" s="167">
        <f t="shared" si="0"/>
        <v>85452.55</v>
      </c>
    </row>
    <row r="35" spans="1:5" ht="15.75" x14ac:dyDescent="0.2">
      <c r="A35" s="1173"/>
      <c r="B35" s="50">
        <v>31</v>
      </c>
      <c r="C35" s="51">
        <v>173607</v>
      </c>
      <c r="D35" s="165">
        <v>0.15</v>
      </c>
      <c r="E35" s="167">
        <f t="shared" si="0"/>
        <v>176341.31</v>
      </c>
    </row>
    <row r="36" spans="1:5" ht="15.75" x14ac:dyDescent="0.2">
      <c r="A36" s="1173"/>
      <c r="B36" s="50">
        <v>32</v>
      </c>
      <c r="C36" s="51">
        <v>98718</v>
      </c>
      <c r="D36" s="165">
        <v>0.3</v>
      </c>
      <c r="E36" s="167">
        <f t="shared" si="0"/>
        <v>101827.62</v>
      </c>
    </row>
    <row r="37" spans="1:5" ht="15.75" x14ac:dyDescent="0.2">
      <c r="A37" s="120" t="s">
        <v>506</v>
      </c>
      <c r="B37" s="50">
        <v>33</v>
      </c>
      <c r="C37" s="54">
        <v>132138</v>
      </c>
      <c r="D37" s="165">
        <v>0.3</v>
      </c>
      <c r="E37" s="167">
        <f t="shared" si="0"/>
        <v>136300.35</v>
      </c>
    </row>
    <row r="38" spans="1:5" ht="15.75" customHeight="1" x14ac:dyDescent="0.2">
      <c r="A38" s="1173" t="s">
        <v>324</v>
      </c>
      <c r="B38" s="50">
        <v>34</v>
      </c>
      <c r="C38" s="51">
        <v>173345</v>
      </c>
      <c r="D38" s="165">
        <v>0.15</v>
      </c>
      <c r="E38" s="167">
        <f t="shared" si="0"/>
        <v>176075.18</v>
      </c>
    </row>
    <row r="39" spans="1:5" ht="15.75" customHeight="1" x14ac:dyDescent="0.2">
      <c r="A39" s="1173"/>
      <c r="B39" s="52">
        <v>35</v>
      </c>
      <c r="C39" s="51">
        <v>238349</v>
      </c>
      <c r="D39" s="165">
        <v>0.15</v>
      </c>
      <c r="E39" s="167">
        <f t="shared" si="0"/>
        <v>242103</v>
      </c>
    </row>
    <row r="40" spans="1:5" ht="15.75" x14ac:dyDescent="0.2">
      <c r="A40" s="1173"/>
      <c r="B40" s="52">
        <v>36</v>
      </c>
      <c r="C40" s="51">
        <v>303354</v>
      </c>
      <c r="D40" s="165">
        <v>0.15</v>
      </c>
      <c r="E40" s="167">
        <f t="shared" si="0"/>
        <v>308131.83</v>
      </c>
    </row>
    <row r="41" spans="1:5" ht="15.75" x14ac:dyDescent="0.2">
      <c r="A41" s="1173"/>
      <c r="B41" s="52">
        <v>37</v>
      </c>
      <c r="C41" s="51">
        <v>154883</v>
      </c>
      <c r="D41" s="165">
        <v>0.15</v>
      </c>
      <c r="E41" s="167">
        <f t="shared" si="0"/>
        <v>157322.41</v>
      </c>
    </row>
    <row r="42" spans="1:5" ht="15.75" customHeight="1" x14ac:dyDescent="0.2">
      <c r="A42" s="1173"/>
      <c r="B42" s="52">
        <v>38</v>
      </c>
      <c r="C42" s="51">
        <v>212965</v>
      </c>
      <c r="D42" s="165">
        <v>0.15</v>
      </c>
      <c r="E42" s="167">
        <f t="shared" si="0"/>
        <v>216319.2</v>
      </c>
    </row>
    <row r="43" spans="1:5" ht="15.75" x14ac:dyDescent="0.2">
      <c r="A43" s="1173"/>
      <c r="B43" s="52">
        <v>39</v>
      </c>
      <c r="C43" s="51">
        <v>271046</v>
      </c>
      <c r="D43" s="165">
        <v>0.15</v>
      </c>
      <c r="E43" s="167">
        <f t="shared" si="0"/>
        <v>275314.96999999997</v>
      </c>
    </row>
    <row r="44" spans="1:5" ht="15.75" customHeight="1" x14ac:dyDescent="0.2">
      <c r="A44" s="1173"/>
      <c r="B44" s="52">
        <v>40</v>
      </c>
      <c r="C44" s="51">
        <v>250947</v>
      </c>
      <c r="D44" s="166">
        <v>0.4</v>
      </c>
      <c r="E44" s="167">
        <f t="shared" si="0"/>
        <v>261486.77</v>
      </c>
    </row>
    <row r="45" spans="1:5" ht="15.75" customHeight="1" x14ac:dyDescent="0.2">
      <c r="A45" s="1173"/>
      <c r="B45" s="52">
        <v>41</v>
      </c>
      <c r="C45" s="51">
        <v>140664</v>
      </c>
      <c r="D45" s="165">
        <v>0.3</v>
      </c>
      <c r="E45" s="167">
        <f t="shared" si="0"/>
        <v>145094.92000000001</v>
      </c>
    </row>
    <row r="46" spans="1:5" ht="15.75" x14ac:dyDescent="0.2">
      <c r="A46" s="1173"/>
      <c r="B46" s="52">
        <v>42</v>
      </c>
      <c r="C46" s="51">
        <v>262975</v>
      </c>
      <c r="D46" s="165">
        <v>0.15</v>
      </c>
      <c r="E46" s="167">
        <f t="shared" si="0"/>
        <v>267116.86</v>
      </c>
    </row>
    <row r="47" spans="1:5" ht="15.75" x14ac:dyDescent="0.2">
      <c r="A47" s="1173"/>
      <c r="B47" s="52">
        <v>43</v>
      </c>
      <c r="C47" s="51">
        <v>234812</v>
      </c>
      <c r="D47" s="165">
        <v>0.3</v>
      </c>
      <c r="E47" s="167">
        <f t="shared" si="0"/>
        <v>242208.58</v>
      </c>
    </row>
    <row r="48" spans="1:5" ht="15.75" x14ac:dyDescent="0.2">
      <c r="A48" s="1173"/>
      <c r="B48" s="50">
        <v>44</v>
      </c>
      <c r="C48" s="51">
        <v>350621</v>
      </c>
      <c r="D48" s="165">
        <v>0.45</v>
      </c>
      <c r="E48" s="167">
        <f t="shared" si="0"/>
        <v>367187.84</v>
      </c>
    </row>
    <row r="49" spans="1:5" ht="15.75" x14ac:dyDescent="0.2">
      <c r="A49" s="1173" t="s">
        <v>111</v>
      </c>
      <c r="B49" s="50">
        <v>45</v>
      </c>
      <c r="C49" s="51">
        <v>145019</v>
      </c>
      <c r="D49" s="165">
        <v>0.15</v>
      </c>
      <c r="E49" s="167">
        <f t="shared" si="0"/>
        <v>147303.04999999999</v>
      </c>
    </row>
    <row r="50" spans="1:5" ht="15.75" customHeight="1" x14ac:dyDescent="0.2">
      <c r="A50" s="1173"/>
      <c r="B50" s="50">
        <v>46</v>
      </c>
      <c r="C50" s="54">
        <v>253318</v>
      </c>
      <c r="D50" s="165">
        <v>0.15</v>
      </c>
      <c r="E50" s="167">
        <f t="shared" si="0"/>
        <v>257307.76</v>
      </c>
    </row>
    <row r="51" spans="1:5" ht="31.5" customHeight="1" x14ac:dyDescent="0.2">
      <c r="A51" s="1173" t="s">
        <v>112</v>
      </c>
      <c r="B51" s="50">
        <v>47</v>
      </c>
      <c r="C51" s="54">
        <v>140120</v>
      </c>
      <c r="D51" s="165">
        <v>0.15</v>
      </c>
      <c r="E51" s="167">
        <f t="shared" si="0"/>
        <v>142326.89000000001</v>
      </c>
    </row>
    <row r="52" spans="1:5" ht="15.75" x14ac:dyDescent="0.2">
      <c r="A52" s="1173"/>
      <c r="B52" s="50">
        <v>48</v>
      </c>
      <c r="C52" s="54">
        <v>207727</v>
      </c>
      <c r="D52" s="165">
        <v>0.15</v>
      </c>
      <c r="E52" s="167">
        <f t="shared" si="0"/>
        <v>210998.7</v>
      </c>
    </row>
    <row r="53" spans="1:5" s="33" customFormat="1" ht="15.75" x14ac:dyDescent="0.2">
      <c r="A53" s="1173"/>
      <c r="B53" s="50">
        <v>49</v>
      </c>
      <c r="C53" s="54">
        <v>273469</v>
      </c>
      <c r="D53" s="165">
        <v>0.3</v>
      </c>
      <c r="E53" s="167">
        <f t="shared" si="0"/>
        <v>282083.27</v>
      </c>
    </row>
    <row r="54" spans="1:5" ht="15.75" x14ac:dyDescent="0.2">
      <c r="A54" s="1173"/>
      <c r="B54" s="50">
        <v>50</v>
      </c>
      <c r="C54" s="54">
        <v>146739</v>
      </c>
      <c r="D54" s="165">
        <v>0.3</v>
      </c>
      <c r="E54" s="167">
        <f t="shared" si="0"/>
        <v>151361.28</v>
      </c>
    </row>
    <row r="55" spans="1:5" ht="15.75" x14ac:dyDescent="0.2">
      <c r="A55" s="1173"/>
      <c r="B55" s="50">
        <v>51</v>
      </c>
      <c r="C55" s="54">
        <v>208621</v>
      </c>
      <c r="D55" s="166">
        <v>0.4</v>
      </c>
      <c r="E55" s="167">
        <f t="shared" si="0"/>
        <v>217383.08</v>
      </c>
    </row>
    <row r="56" spans="1:5" ht="15.75" x14ac:dyDescent="0.2">
      <c r="A56" s="1173"/>
      <c r="B56" s="50">
        <v>52</v>
      </c>
      <c r="C56" s="54">
        <v>346353</v>
      </c>
      <c r="D56" s="165">
        <v>0.15</v>
      </c>
      <c r="E56" s="167">
        <f t="shared" si="0"/>
        <v>351808.06</v>
      </c>
    </row>
    <row r="57" spans="1:5" ht="15.75" x14ac:dyDescent="0.2">
      <c r="A57" s="1173" t="s">
        <v>325</v>
      </c>
      <c r="B57" s="50">
        <v>53</v>
      </c>
      <c r="C57" s="51">
        <v>95036</v>
      </c>
      <c r="D57" s="165">
        <v>0.3</v>
      </c>
      <c r="E57" s="167">
        <f t="shared" si="0"/>
        <v>98029.63</v>
      </c>
    </row>
    <row r="58" spans="1:5" ht="15.75" x14ac:dyDescent="0.2">
      <c r="A58" s="1173"/>
      <c r="B58" s="50">
        <v>54</v>
      </c>
      <c r="C58" s="54">
        <v>139637</v>
      </c>
      <c r="D58" s="165">
        <v>0.3</v>
      </c>
      <c r="E58" s="167">
        <f t="shared" si="0"/>
        <v>144035.57</v>
      </c>
    </row>
    <row r="59" spans="1:5" ht="31.5" x14ac:dyDescent="0.2">
      <c r="A59" s="120" t="s">
        <v>114</v>
      </c>
      <c r="B59" s="50">
        <v>55</v>
      </c>
      <c r="C59" s="54">
        <v>123594</v>
      </c>
      <c r="D59" s="165">
        <v>0.3</v>
      </c>
      <c r="E59" s="167">
        <f t="shared" si="0"/>
        <v>127487.21</v>
      </c>
    </row>
    <row r="60" spans="1:5" s="31" customFormat="1" ht="15.75" x14ac:dyDescent="0.25">
      <c r="A60" s="1173" t="s">
        <v>746</v>
      </c>
      <c r="B60" s="104">
        <v>56</v>
      </c>
      <c r="C60" s="105">
        <v>188241</v>
      </c>
      <c r="D60" s="165">
        <v>0.15</v>
      </c>
      <c r="E60" s="167">
        <f t="shared" si="0"/>
        <v>191205.8</v>
      </c>
    </row>
    <row r="61" spans="1:5" s="31" customFormat="1" ht="15.75" x14ac:dyDescent="0.25">
      <c r="A61" s="1173"/>
      <c r="B61" s="104">
        <v>57</v>
      </c>
      <c r="C61" s="105">
        <v>102585</v>
      </c>
      <c r="D61" s="165">
        <v>0.3</v>
      </c>
      <c r="E61" s="167">
        <f t="shared" si="0"/>
        <v>105816.43</v>
      </c>
    </row>
    <row r="62" spans="1:5" s="31" customFormat="1" ht="15" x14ac:dyDescent="0.25">
      <c r="A62" s="34"/>
      <c r="B62" s="35"/>
      <c r="C62" s="36"/>
      <c r="D62" s="59"/>
      <c r="E62" s="60"/>
    </row>
    <row r="63" spans="1:5" x14ac:dyDescent="0.2">
      <c r="A63" s="32"/>
      <c r="B63" s="32"/>
      <c r="D63" s="32"/>
      <c r="E63" s="32"/>
    </row>
    <row r="64" spans="1:5" x14ac:dyDescent="0.2">
      <c r="A64" s="32"/>
      <c r="B64" s="32"/>
      <c r="D64" s="32"/>
      <c r="E64" s="32"/>
    </row>
    <row r="65" spans="1:5" x14ac:dyDescent="0.2">
      <c r="A65" s="32"/>
      <c r="B65" s="32"/>
      <c r="D65" s="32"/>
      <c r="E65" s="32"/>
    </row>
    <row r="66" spans="1:5" x14ac:dyDescent="0.2">
      <c r="A66" s="32"/>
      <c r="B66" s="32"/>
      <c r="D66" s="32"/>
      <c r="E66" s="32"/>
    </row>
    <row r="67" spans="1:5" x14ac:dyDescent="0.2">
      <c r="A67" s="32"/>
      <c r="B67" s="32"/>
      <c r="D67" s="32"/>
      <c r="E67" s="32"/>
    </row>
    <row r="68" spans="1:5" x14ac:dyDescent="0.2">
      <c r="A68" s="32"/>
      <c r="B68" s="32"/>
      <c r="D68" s="32"/>
      <c r="E68" s="32"/>
    </row>
    <row r="69" spans="1:5" x14ac:dyDescent="0.2">
      <c r="A69" s="32"/>
      <c r="B69" s="32"/>
      <c r="D69" s="32"/>
      <c r="E69" s="32"/>
    </row>
    <row r="70" spans="1:5" x14ac:dyDescent="0.2">
      <c r="A70" s="32"/>
      <c r="B70" s="32"/>
      <c r="D70" s="32"/>
      <c r="E70" s="32"/>
    </row>
    <row r="71" spans="1:5" x14ac:dyDescent="0.2">
      <c r="A71" s="32"/>
      <c r="B71" s="32"/>
      <c r="D71" s="32"/>
      <c r="E71" s="32"/>
    </row>
    <row r="72" spans="1:5" x14ac:dyDescent="0.2">
      <c r="A72" s="32"/>
      <c r="B72" s="32"/>
      <c r="D72" s="32"/>
      <c r="E72" s="32"/>
    </row>
    <row r="73" spans="1:5" x14ac:dyDescent="0.2">
      <c r="A73" s="32"/>
      <c r="B73" s="32"/>
      <c r="D73" s="32"/>
      <c r="E73" s="32"/>
    </row>
    <row r="74" spans="1:5" x14ac:dyDescent="0.2">
      <c r="A74" s="32"/>
      <c r="B74" s="32"/>
      <c r="D74" s="32"/>
      <c r="E74" s="32"/>
    </row>
    <row r="75" spans="1:5" x14ac:dyDescent="0.2">
      <c r="A75" s="32"/>
      <c r="B75" s="32"/>
      <c r="D75" s="32"/>
      <c r="E75" s="32"/>
    </row>
    <row r="76" spans="1:5" x14ac:dyDescent="0.2">
      <c r="A76" s="32"/>
      <c r="B76" s="32"/>
      <c r="D76" s="32"/>
      <c r="E76" s="32"/>
    </row>
    <row r="77" spans="1:5" x14ac:dyDescent="0.2">
      <c r="A77" s="32"/>
      <c r="B77" s="32"/>
      <c r="D77" s="32"/>
      <c r="E77" s="32"/>
    </row>
    <row r="78" spans="1:5" x14ac:dyDescent="0.2">
      <c r="A78" s="32"/>
      <c r="B78" s="32"/>
      <c r="D78" s="32"/>
      <c r="E78" s="32"/>
    </row>
    <row r="79" spans="1:5" x14ac:dyDescent="0.2">
      <c r="A79" s="32"/>
      <c r="B79" s="32"/>
      <c r="D79" s="32"/>
      <c r="E79" s="32"/>
    </row>
    <row r="80" spans="1:5" x14ac:dyDescent="0.2">
      <c r="A80" s="32"/>
      <c r="B80" s="32"/>
      <c r="D80" s="32"/>
      <c r="E80" s="32"/>
    </row>
    <row r="81" spans="1:5" x14ac:dyDescent="0.2">
      <c r="A81" s="32"/>
      <c r="B81" s="32"/>
      <c r="D81" s="32"/>
      <c r="E81" s="32"/>
    </row>
    <row r="82" spans="1:5" x14ac:dyDescent="0.2">
      <c r="A82" s="32"/>
      <c r="B82" s="32"/>
      <c r="D82" s="32"/>
      <c r="E82" s="32"/>
    </row>
    <row r="83" spans="1:5" x14ac:dyDescent="0.2">
      <c r="A83" s="32"/>
      <c r="B83" s="32"/>
      <c r="D83" s="32"/>
      <c r="E83" s="32"/>
    </row>
    <row r="84" spans="1:5" x14ac:dyDescent="0.2">
      <c r="A84" s="32"/>
      <c r="B84" s="32"/>
      <c r="D84" s="32"/>
      <c r="E84" s="32"/>
    </row>
    <row r="85" spans="1:5" x14ac:dyDescent="0.2">
      <c r="A85" s="32"/>
      <c r="B85" s="32"/>
      <c r="D85" s="32"/>
      <c r="E85" s="32"/>
    </row>
    <row r="86" spans="1:5" x14ac:dyDescent="0.2">
      <c r="A86" s="32"/>
      <c r="B86" s="32"/>
      <c r="D86" s="32"/>
      <c r="E86" s="32"/>
    </row>
    <row r="87" spans="1:5" x14ac:dyDescent="0.2">
      <c r="A87" s="32"/>
      <c r="B87" s="32"/>
      <c r="D87" s="32"/>
      <c r="E87" s="32"/>
    </row>
    <row r="88" spans="1:5" x14ac:dyDescent="0.2">
      <c r="A88" s="32"/>
      <c r="B88" s="32"/>
      <c r="D88" s="32"/>
      <c r="E88" s="32"/>
    </row>
    <row r="89" spans="1:5" x14ac:dyDescent="0.2">
      <c r="A89" s="32"/>
      <c r="B89" s="32"/>
      <c r="D89" s="32"/>
      <c r="E89" s="32"/>
    </row>
    <row r="90" spans="1:5" x14ac:dyDescent="0.2">
      <c r="A90" s="32"/>
      <c r="B90" s="32"/>
      <c r="D90" s="32"/>
      <c r="E90" s="32"/>
    </row>
    <row r="91" spans="1:5" x14ac:dyDescent="0.2">
      <c r="A91" s="32"/>
      <c r="B91" s="32"/>
      <c r="D91" s="32"/>
      <c r="E91" s="32"/>
    </row>
    <row r="92" spans="1:5" x14ac:dyDescent="0.2">
      <c r="A92" s="32"/>
      <c r="B92" s="32"/>
      <c r="D92" s="32"/>
      <c r="E92" s="32"/>
    </row>
    <row r="93" spans="1:5" x14ac:dyDescent="0.2">
      <c r="A93" s="32"/>
      <c r="B93" s="32"/>
      <c r="D93" s="32"/>
      <c r="E93" s="32"/>
    </row>
    <row r="94" spans="1:5" x14ac:dyDescent="0.2">
      <c r="A94" s="32"/>
      <c r="B94" s="32"/>
      <c r="D94" s="32"/>
      <c r="E94" s="32"/>
    </row>
    <row r="95" spans="1:5" x14ac:dyDescent="0.2">
      <c r="A95" s="32"/>
      <c r="B95" s="32"/>
      <c r="D95" s="32"/>
      <c r="E95" s="32"/>
    </row>
    <row r="96" spans="1:5" x14ac:dyDescent="0.2">
      <c r="A96" s="32"/>
      <c r="B96" s="32"/>
      <c r="D96" s="32"/>
      <c r="E96" s="32"/>
    </row>
    <row r="97" spans="1:5" x14ac:dyDescent="0.2">
      <c r="A97" s="32"/>
      <c r="B97" s="32"/>
      <c r="D97" s="32"/>
      <c r="E97" s="32"/>
    </row>
    <row r="98" spans="1:5" x14ac:dyDescent="0.2">
      <c r="A98" s="32"/>
      <c r="B98" s="32"/>
      <c r="D98" s="32"/>
      <c r="E98" s="32"/>
    </row>
    <row r="99" spans="1:5" x14ac:dyDescent="0.2">
      <c r="A99" s="32"/>
      <c r="B99" s="32"/>
      <c r="D99" s="32"/>
      <c r="E99" s="32"/>
    </row>
    <row r="100" spans="1:5" x14ac:dyDescent="0.2">
      <c r="A100" s="32"/>
      <c r="B100" s="32"/>
      <c r="D100" s="32"/>
      <c r="E100" s="32"/>
    </row>
    <row r="101" spans="1:5" x14ac:dyDescent="0.2">
      <c r="A101" s="32"/>
      <c r="B101" s="32"/>
      <c r="D101" s="32"/>
      <c r="E101" s="32"/>
    </row>
    <row r="102" spans="1:5" x14ac:dyDescent="0.2">
      <c r="A102" s="32"/>
      <c r="B102" s="32"/>
      <c r="D102" s="32"/>
      <c r="E102" s="32"/>
    </row>
    <row r="103" spans="1:5" x14ac:dyDescent="0.2">
      <c r="A103" s="32"/>
      <c r="B103" s="32"/>
      <c r="D103" s="32"/>
      <c r="E103" s="32"/>
    </row>
    <row r="104" spans="1:5" x14ac:dyDescent="0.2">
      <c r="A104" s="32"/>
      <c r="B104" s="32"/>
      <c r="D104" s="32"/>
      <c r="E104" s="32"/>
    </row>
    <row r="105" spans="1:5" x14ac:dyDescent="0.2">
      <c r="A105" s="32"/>
      <c r="B105" s="32"/>
      <c r="D105" s="32"/>
      <c r="E105" s="32"/>
    </row>
    <row r="106" spans="1:5" x14ac:dyDescent="0.2">
      <c r="A106" s="32"/>
      <c r="B106" s="32"/>
      <c r="D106" s="32"/>
      <c r="E106" s="32"/>
    </row>
    <row r="107" spans="1:5" x14ac:dyDescent="0.2">
      <c r="A107" s="32"/>
      <c r="B107" s="32"/>
      <c r="D107" s="32"/>
      <c r="E107" s="32"/>
    </row>
    <row r="108" spans="1:5" x14ac:dyDescent="0.2">
      <c r="A108" s="32"/>
      <c r="B108" s="32"/>
      <c r="D108" s="32"/>
      <c r="E108" s="32"/>
    </row>
    <row r="109" spans="1:5" x14ac:dyDescent="0.2">
      <c r="A109" s="32"/>
      <c r="B109" s="32"/>
      <c r="D109" s="32"/>
      <c r="E109" s="32"/>
    </row>
    <row r="110" spans="1:5" x14ac:dyDescent="0.2">
      <c r="A110" s="32"/>
      <c r="B110" s="32"/>
      <c r="D110" s="32"/>
      <c r="E110" s="32"/>
    </row>
    <row r="111" spans="1:5" x14ac:dyDescent="0.2">
      <c r="A111" s="32"/>
      <c r="B111" s="32"/>
      <c r="D111" s="32"/>
      <c r="E111" s="32"/>
    </row>
    <row r="112" spans="1:5" x14ac:dyDescent="0.2">
      <c r="A112" s="32"/>
      <c r="B112" s="32"/>
      <c r="D112" s="32"/>
      <c r="E112" s="32"/>
    </row>
    <row r="113" spans="1:5" x14ac:dyDescent="0.2">
      <c r="A113" s="32"/>
      <c r="B113" s="32"/>
      <c r="D113" s="32"/>
      <c r="E113" s="32"/>
    </row>
    <row r="114" spans="1:5" x14ac:dyDescent="0.2">
      <c r="A114" s="32"/>
      <c r="B114" s="32"/>
      <c r="D114" s="32"/>
      <c r="E114" s="32"/>
    </row>
    <row r="115" spans="1:5" x14ac:dyDescent="0.2">
      <c r="A115" s="32"/>
      <c r="B115" s="32"/>
      <c r="D115" s="32"/>
      <c r="E115" s="32"/>
    </row>
    <row r="116" spans="1:5" x14ac:dyDescent="0.2">
      <c r="A116" s="32"/>
      <c r="B116" s="32"/>
      <c r="D116" s="32"/>
      <c r="E116" s="32"/>
    </row>
    <row r="117" spans="1:5" x14ac:dyDescent="0.2">
      <c r="A117" s="32"/>
      <c r="B117" s="32"/>
      <c r="D117" s="32"/>
      <c r="E117" s="32"/>
    </row>
    <row r="118" spans="1:5" x14ac:dyDescent="0.2">
      <c r="A118" s="32"/>
      <c r="B118" s="32"/>
      <c r="D118" s="32"/>
      <c r="E118" s="32"/>
    </row>
    <row r="119" spans="1:5" x14ac:dyDescent="0.2">
      <c r="A119" s="32"/>
      <c r="B119" s="32"/>
      <c r="D119" s="32"/>
      <c r="E119" s="32"/>
    </row>
    <row r="120" spans="1:5" x14ac:dyDescent="0.2">
      <c r="A120" s="32"/>
      <c r="B120" s="32"/>
      <c r="D120" s="32"/>
      <c r="E120" s="32"/>
    </row>
    <row r="121" spans="1:5" x14ac:dyDescent="0.2">
      <c r="A121" s="32"/>
      <c r="B121" s="32"/>
      <c r="D121" s="32"/>
      <c r="E121" s="32"/>
    </row>
    <row r="122" spans="1:5" x14ac:dyDescent="0.2">
      <c r="A122" s="32"/>
      <c r="B122" s="32"/>
      <c r="D122" s="32"/>
      <c r="E122" s="32"/>
    </row>
    <row r="123" spans="1:5" x14ac:dyDescent="0.2">
      <c r="A123" s="32"/>
      <c r="B123" s="32"/>
      <c r="D123" s="32"/>
      <c r="E123" s="32"/>
    </row>
    <row r="124" spans="1:5" x14ac:dyDescent="0.2">
      <c r="A124" s="32"/>
      <c r="B124" s="32"/>
      <c r="D124" s="32"/>
      <c r="E124" s="32"/>
    </row>
    <row r="125" spans="1:5" x14ac:dyDescent="0.2">
      <c r="A125" s="32"/>
      <c r="B125" s="32"/>
      <c r="D125" s="32"/>
      <c r="E125" s="32"/>
    </row>
    <row r="126" spans="1:5" x14ac:dyDescent="0.2">
      <c r="A126" s="32"/>
      <c r="B126" s="32"/>
      <c r="D126" s="32"/>
      <c r="E126" s="32"/>
    </row>
    <row r="127" spans="1:5" x14ac:dyDescent="0.2">
      <c r="A127" s="32"/>
      <c r="B127" s="32"/>
      <c r="D127" s="32"/>
      <c r="E127" s="32"/>
    </row>
    <row r="128" spans="1:5" x14ac:dyDescent="0.2">
      <c r="A128" s="32"/>
      <c r="B128" s="32"/>
      <c r="D128" s="32"/>
      <c r="E128" s="32"/>
    </row>
    <row r="129" spans="1:5" x14ac:dyDescent="0.2">
      <c r="A129" s="32"/>
      <c r="B129" s="32"/>
      <c r="D129" s="32"/>
      <c r="E129" s="32"/>
    </row>
    <row r="130" spans="1:5" x14ac:dyDescent="0.2">
      <c r="A130" s="32"/>
      <c r="B130" s="32"/>
      <c r="D130" s="32"/>
      <c r="E130" s="32"/>
    </row>
    <row r="131" spans="1:5" x14ac:dyDescent="0.2">
      <c r="A131" s="32"/>
      <c r="B131" s="32"/>
      <c r="D131" s="32"/>
      <c r="E131" s="32"/>
    </row>
    <row r="132" spans="1:5" x14ac:dyDescent="0.2">
      <c r="A132" s="32"/>
      <c r="B132" s="32"/>
      <c r="D132" s="32"/>
      <c r="E132" s="32"/>
    </row>
    <row r="133" spans="1:5" x14ac:dyDescent="0.2">
      <c r="A133" s="32"/>
      <c r="B133" s="32"/>
      <c r="D133" s="32"/>
      <c r="E133" s="32"/>
    </row>
    <row r="134" spans="1:5" x14ac:dyDescent="0.2">
      <c r="A134" s="32"/>
      <c r="B134" s="32"/>
      <c r="D134" s="32"/>
      <c r="E134" s="32"/>
    </row>
    <row r="135" spans="1:5" x14ac:dyDescent="0.2">
      <c r="A135" s="32"/>
      <c r="B135" s="32"/>
      <c r="D135" s="32"/>
      <c r="E135" s="32"/>
    </row>
    <row r="136" spans="1:5" x14ac:dyDescent="0.2">
      <c r="A136" s="32"/>
      <c r="B136" s="32"/>
      <c r="D136" s="32"/>
      <c r="E136" s="32"/>
    </row>
    <row r="137" spans="1:5" x14ac:dyDescent="0.2">
      <c r="A137" s="32"/>
      <c r="B137" s="32"/>
      <c r="D137" s="32"/>
      <c r="E137" s="32"/>
    </row>
    <row r="138" spans="1:5" x14ac:dyDescent="0.2">
      <c r="A138" s="32"/>
      <c r="B138" s="32"/>
      <c r="D138" s="32"/>
      <c r="E138" s="32"/>
    </row>
    <row r="139" spans="1:5" x14ac:dyDescent="0.2">
      <c r="A139" s="32"/>
      <c r="B139" s="32"/>
      <c r="D139" s="32"/>
      <c r="E139" s="32"/>
    </row>
    <row r="140" spans="1:5" x14ac:dyDescent="0.2">
      <c r="A140" s="32"/>
      <c r="B140" s="32"/>
      <c r="D140" s="32"/>
      <c r="E140" s="32"/>
    </row>
    <row r="141" spans="1:5" x14ac:dyDescent="0.2">
      <c r="A141" s="32"/>
      <c r="B141" s="32"/>
      <c r="D141" s="32"/>
      <c r="E141" s="32"/>
    </row>
    <row r="142" spans="1:5" x14ac:dyDescent="0.2">
      <c r="A142" s="32"/>
      <c r="B142" s="32"/>
      <c r="D142" s="32"/>
      <c r="E142" s="32"/>
    </row>
    <row r="143" spans="1:5" x14ac:dyDescent="0.2">
      <c r="A143" s="32"/>
      <c r="B143" s="32"/>
      <c r="D143" s="32"/>
      <c r="E143" s="32"/>
    </row>
    <row r="144" spans="1:5" x14ac:dyDescent="0.2">
      <c r="A144" s="32"/>
      <c r="B144" s="32"/>
      <c r="D144" s="32"/>
      <c r="E144" s="32"/>
    </row>
    <row r="145" spans="1:5" x14ac:dyDescent="0.2">
      <c r="A145" s="32"/>
      <c r="B145" s="32"/>
      <c r="D145" s="32"/>
      <c r="E145" s="32"/>
    </row>
    <row r="146" spans="1:5" x14ac:dyDescent="0.2">
      <c r="A146" s="32"/>
      <c r="B146" s="32"/>
      <c r="D146" s="32"/>
      <c r="E146" s="32"/>
    </row>
    <row r="147" spans="1:5" x14ac:dyDescent="0.2">
      <c r="A147" s="32"/>
      <c r="B147" s="32"/>
      <c r="D147" s="32"/>
      <c r="E147" s="32"/>
    </row>
    <row r="148" spans="1:5" x14ac:dyDescent="0.2">
      <c r="A148" s="32"/>
      <c r="B148" s="32"/>
      <c r="D148" s="32"/>
      <c r="E148" s="32"/>
    </row>
    <row r="149" spans="1:5" x14ac:dyDescent="0.2">
      <c r="A149" s="32"/>
      <c r="B149" s="32"/>
      <c r="D149" s="32"/>
      <c r="E149" s="32"/>
    </row>
    <row r="150" spans="1:5" x14ac:dyDescent="0.2">
      <c r="A150" s="32"/>
      <c r="B150" s="32"/>
      <c r="D150" s="32"/>
      <c r="E150" s="32"/>
    </row>
    <row r="151" spans="1:5" x14ac:dyDescent="0.2">
      <c r="A151" s="32"/>
      <c r="B151" s="32"/>
      <c r="D151" s="32"/>
      <c r="E151" s="32"/>
    </row>
    <row r="152" spans="1:5" x14ac:dyDescent="0.2">
      <c r="A152" s="32"/>
      <c r="B152" s="32"/>
      <c r="D152" s="32"/>
      <c r="E152" s="32"/>
    </row>
    <row r="153" spans="1:5" x14ac:dyDescent="0.2">
      <c r="A153" s="32"/>
      <c r="B153" s="32"/>
      <c r="D153" s="32"/>
      <c r="E153" s="32"/>
    </row>
    <row r="154" spans="1:5" x14ac:dyDescent="0.2">
      <c r="A154" s="32"/>
      <c r="B154" s="32"/>
      <c r="D154" s="32"/>
      <c r="E154" s="32"/>
    </row>
    <row r="155" spans="1:5" x14ac:dyDescent="0.2">
      <c r="A155" s="32"/>
      <c r="B155" s="32"/>
      <c r="D155" s="32"/>
      <c r="E155" s="32"/>
    </row>
    <row r="156" spans="1:5" x14ac:dyDescent="0.2">
      <c r="A156" s="32"/>
      <c r="B156" s="32"/>
      <c r="D156" s="32"/>
      <c r="E156" s="32"/>
    </row>
    <row r="157" spans="1:5" x14ac:dyDescent="0.2">
      <c r="A157" s="32"/>
      <c r="B157" s="32"/>
      <c r="D157" s="32"/>
      <c r="E157" s="32"/>
    </row>
    <row r="158" spans="1:5" x14ac:dyDescent="0.2">
      <c r="A158" s="32"/>
      <c r="B158" s="32"/>
      <c r="D158" s="32"/>
      <c r="E158" s="32"/>
    </row>
    <row r="159" spans="1:5" x14ac:dyDescent="0.2">
      <c r="A159" s="32"/>
      <c r="B159" s="32"/>
      <c r="D159" s="32"/>
      <c r="E159" s="32"/>
    </row>
    <row r="160" spans="1:5" x14ac:dyDescent="0.2">
      <c r="A160" s="32"/>
      <c r="B160" s="32"/>
      <c r="D160" s="32"/>
      <c r="E160" s="32"/>
    </row>
    <row r="161" spans="1:5" x14ac:dyDescent="0.2">
      <c r="A161" s="32"/>
      <c r="B161" s="32"/>
      <c r="D161" s="32"/>
      <c r="E161" s="32"/>
    </row>
    <row r="162" spans="1:5" x14ac:dyDescent="0.2">
      <c r="A162" s="32"/>
      <c r="B162" s="32"/>
      <c r="D162" s="32"/>
      <c r="E162" s="32"/>
    </row>
    <row r="163" spans="1:5" x14ac:dyDescent="0.2">
      <c r="A163" s="32"/>
      <c r="B163" s="32"/>
      <c r="D163" s="32"/>
      <c r="E163" s="32"/>
    </row>
    <row r="164" spans="1:5" x14ac:dyDescent="0.2">
      <c r="A164" s="32"/>
      <c r="B164" s="32"/>
      <c r="D164" s="32"/>
      <c r="E164" s="32"/>
    </row>
    <row r="165" spans="1:5" x14ac:dyDescent="0.2">
      <c r="A165" s="32"/>
      <c r="B165" s="32"/>
      <c r="D165" s="32"/>
      <c r="E165" s="32"/>
    </row>
    <row r="166" spans="1:5" x14ac:dyDescent="0.2">
      <c r="A166" s="32"/>
      <c r="B166" s="32"/>
      <c r="D166" s="32"/>
      <c r="E166" s="32"/>
    </row>
    <row r="167" spans="1:5" x14ac:dyDescent="0.2">
      <c r="A167" s="32"/>
      <c r="B167" s="32"/>
      <c r="D167" s="32"/>
      <c r="E167" s="32"/>
    </row>
    <row r="168" spans="1:5" x14ac:dyDescent="0.2">
      <c r="A168" s="32"/>
      <c r="B168" s="32"/>
      <c r="D168" s="32"/>
      <c r="E168" s="32"/>
    </row>
    <row r="169" spans="1:5" x14ac:dyDescent="0.2">
      <c r="A169" s="32"/>
      <c r="B169" s="32"/>
      <c r="D169" s="32"/>
      <c r="E169" s="32"/>
    </row>
    <row r="170" spans="1:5" x14ac:dyDescent="0.2">
      <c r="A170" s="32"/>
      <c r="B170" s="32"/>
      <c r="D170" s="32"/>
      <c r="E170" s="32"/>
    </row>
    <row r="171" spans="1:5" x14ac:dyDescent="0.2">
      <c r="A171" s="32"/>
      <c r="B171" s="32"/>
      <c r="D171" s="32"/>
      <c r="E171" s="32"/>
    </row>
    <row r="172" spans="1:5" x14ac:dyDescent="0.2">
      <c r="A172" s="32"/>
      <c r="B172" s="32"/>
      <c r="D172" s="32"/>
      <c r="E172" s="32"/>
    </row>
    <row r="173" spans="1:5" x14ac:dyDescent="0.2">
      <c r="A173" s="32"/>
      <c r="B173" s="32"/>
      <c r="D173" s="32"/>
      <c r="E173" s="32"/>
    </row>
    <row r="174" spans="1:5" x14ac:dyDescent="0.2">
      <c r="A174" s="32"/>
      <c r="B174" s="32"/>
      <c r="D174" s="32"/>
      <c r="E174" s="32"/>
    </row>
    <row r="175" spans="1:5" x14ac:dyDescent="0.2">
      <c r="A175" s="32"/>
      <c r="B175" s="32"/>
      <c r="D175" s="32"/>
      <c r="E175" s="32"/>
    </row>
    <row r="176" spans="1:5" x14ac:dyDescent="0.2">
      <c r="A176" s="32"/>
      <c r="B176" s="32"/>
      <c r="D176" s="32"/>
      <c r="E176" s="32"/>
    </row>
    <row r="177" spans="1:5" x14ac:dyDescent="0.2">
      <c r="A177" s="32"/>
      <c r="B177" s="32"/>
      <c r="D177" s="32"/>
      <c r="E177" s="32"/>
    </row>
    <row r="178" spans="1:5" x14ac:dyDescent="0.2">
      <c r="A178" s="32"/>
      <c r="B178" s="32"/>
      <c r="D178" s="32"/>
      <c r="E178" s="32"/>
    </row>
    <row r="179" spans="1:5" x14ac:dyDescent="0.2">
      <c r="A179" s="32"/>
      <c r="B179" s="32"/>
      <c r="D179" s="32"/>
      <c r="E179" s="32"/>
    </row>
    <row r="180" spans="1:5" x14ac:dyDescent="0.2">
      <c r="A180" s="32"/>
      <c r="B180" s="32"/>
      <c r="D180" s="32"/>
      <c r="E180" s="32"/>
    </row>
    <row r="181" spans="1:5" x14ac:dyDescent="0.2">
      <c r="A181" s="32"/>
      <c r="B181" s="32"/>
      <c r="D181" s="32"/>
      <c r="E181" s="32"/>
    </row>
    <row r="182" spans="1:5" x14ac:dyDescent="0.2">
      <c r="A182" s="32"/>
      <c r="B182" s="32"/>
      <c r="D182" s="32"/>
      <c r="E182" s="32"/>
    </row>
    <row r="183" spans="1:5" x14ac:dyDescent="0.2">
      <c r="A183" s="32"/>
      <c r="B183" s="32"/>
      <c r="D183" s="32"/>
      <c r="E183" s="32"/>
    </row>
    <row r="184" spans="1:5" x14ac:dyDescent="0.2">
      <c r="A184" s="32"/>
      <c r="B184" s="32"/>
      <c r="D184" s="32"/>
      <c r="E184" s="32"/>
    </row>
    <row r="185" spans="1:5" x14ac:dyDescent="0.2">
      <c r="A185" s="32"/>
      <c r="B185" s="32"/>
      <c r="D185" s="32"/>
      <c r="E185" s="32"/>
    </row>
    <row r="186" spans="1:5" x14ac:dyDescent="0.2">
      <c r="A186" s="32"/>
      <c r="B186" s="32"/>
      <c r="D186" s="32"/>
      <c r="E186" s="32"/>
    </row>
    <row r="187" spans="1:5" x14ac:dyDescent="0.2">
      <c r="A187" s="32"/>
      <c r="B187" s="32"/>
      <c r="D187" s="32"/>
      <c r="E187" s="32"/>
    </row>
    <row r="188" spans="1:5" x14ac:dyDescent="0.2">
      <c r="A188" s="32"/>
      <c r="B188" s="32"/>
      <c r="D188" s="32"/>
      <c r="E188" s="32"/>
    </row>
    <row r="189" spans="1:5" x14ac:dyDescent="0.2">
      <c r="A189" s="32"/>
      <c r="B189" s="32"/>
      <c r="D189" s="32"/>
      <c r="E189" s="32"/>
    </row>
    <row r="190" spans="1:5" x14ac:dyDescent="0.2">
      <c r="A190" s="32"/>
      <c r="B190" s="32"/>
      <c r="D190" s="32"/>
      <c r="E190" s="32"/>
    </row>
    <row r="191" spans="1:5" x14ac:dyDescent="0.2">
      <c r="A191" s="32"/>
      <c r="B191" s="32"/>
      <c r="D191" s="32"/>
      <c r="E191" s="32"/>
    </row>
    <row r="192" spans="1:5" x14ac:dyDescent="0.2">
      <c r="A192" s="32"/>
      <c r="B192" s="32"/>
      <c r="D192" s="32"/>
      <c r="E192" s="32"/>
    </row>
    <row r="193" spans="1:5" x14ac:dyDescent="0.2">
      <c r="A193" s="32"/>
      <c r="B193" s="32"/>
      <c r="D193" s="32"/>
      <c r="E193" s="32"/>
    </row>
    <row r="194" spans="1:5" x14ac:dyDescent="0.2">
      <c r="A194" s="32"/>
      <c r="B194" s="32"/>
      <c r="D194" s="32"/>
      <c r="E194" s="32"/>
    </row>
    <row r="195" spans="1:5" x14ac:dyDescent="0.2">
      <c r="A195" s="32"/>
      <c r="B195" s="32"/>
      <c r="D195" s="32"/>
      <c r="E195" s="32"/>
    </row>
    <row r="196" spans="1:5" x14ac:dyDescent="0.2">
      <c r="A196" s="32"/>
      <c r="B196" s="32"/>
      <c r="D196" s="32"/>
      <c r="E196" s="32"/>
    </row>
    <row r="197" spans="1:5" x14ac:dyDescent="0.2">
      <c r="A197" s="32"/>
      <c r="B197" s="32"/>
      <c r="D197" s="32"/>
      <c r="E197" s="32"/>
    </row>
    <row r="198" spans="1:5" x14ac:dyDescent="0.2">
      <c r="A198" s="32"/>
      <c r="B198" s="32"/>
      <c r="D198" s="32"/>
      <c r="E198" s="32"/>
    </row>
    <row r="199" spans="1:5" x14ac:dyDescent="0.2">
      <c r="A199" s="32"/>
      <c r="B199" s="32"/>
      <c r="D199" s="32"/>
      <c r="E199" s="32"/>
    </row>
    <row r="200" spans="1:5" x14ac:dyDescent="0.2">
      <c r="A200" s="32"/>
      <c r="B200" s="32"/>
      <c r="D200" s="32"/>
      <c r="E200" s="32"/>
    </row>
    <row r="201" spans="1:5" x14ac:dyDescent="0.2">
      <c r="A201" s="32"/>
      <c r="B201" s="32"/>
      <c r="D201" s="32"/>
      <c r="E201" s="32"/>
    </row>
    <row r="202" spans="1:5" x14ac:dyDescent="0.2">
      <c r="A202" s="32"/>
      <c r="B202" s="32"/>
      <c r="D202" s="32"/>
      <c r="E202" s="32"/>
    </row>
    <row r="203" spans="1:5" x14ac:dyDescent="0.2">
      <c r="A203" s="32"/>
      <c r="B203" s="32"/>
      <c r="D203" s="32"/>
      <c r="E203" s="32"/>
    </row>
    <row r="204" spans="1:5" x14ac:dyDescent="0.2">
      <c r="A204" s="32"/>
      <c r="B204" s="32"/>
      <c r="D204" s="32"/>
      <c r="E204" s="32"/>
    </row>
    <row r="205" spans="1:5" x14ac:dyDescent="0.2">
      <c r="A205" s="32"/>
      <c r="B205" s="32"/>
      <c r="D205" s="32"/>
      <c r="E205" s="32"/>
    </row>
    <row r="206" spans="1:5" x14ac:dyDescent="0.2">
      <c r="A206" s="32"/>
      <c r="B206" s="32"/>
      <c r="D206" s="32"/>
      <c r="E206" s="32"/>
    </row>
    <row r="207" spans="1:5" x14ac:dyDescent="0.2">
      <c r="A207" s="32"/>
      <c r="B207" s="32"/>
      <c r="D207" s="32"/>
      <c r="E207" s="32"/>
    </row>
    <row r="208" spans="1:5" x14ac:dyDescent="0.2">
      <c r="A208" s="32"/>
      <c r="B208" s="32"/>
      <c r="D208" s="32"/>
      <c r="E208" s="32"/>
    </row>
    <row r="209" spans="1:5" x14ac:dyDescent="0.2">
      <c r="A209" s="32"/>
      <c r="B209" s="32"/>
      <c r="D209" s="32"/>
      <c r="E209" s="32"/>
    </row>
    <row r="210" spans="1:5" x14ac:dyDescent="0.2">
      <c r="A210" s="32"/>
      <c r="B210" s="32"/>
      <c r="D210" s="32"/>
      <c r="E210" s="32"/>
    </row>
    <row r="211" spans="1:5" x14ac:dyDescent="0.2">
      <c r="A211" s="32"/>
      <c r="B211" s="32"/>
      <c r="D211" s="32"/>
      <c r="E211" s="32"/>
    </row>
    <row r="212" spans="1:5" x14ac:dyDescent="0.2">
      <c r="A212" s="32"/>
      <c r="B212" s="32"/>
      <c r="D212" s="32"/>
      <c r="E212" s="32"/>
    </row>
    <row r="213" spans="1:5" x14ac:dyDescent="0.2">
      <c r="A213" s="32"/>
      <c r="B213" s="32"/>
      <c r="D213" s="32"/>
      <c r="E213" s="32"/>
    </row>
    <row r="214" spans="1:5" x14ac:dyDescent="0.2">
      <c r="A214" s="32"/>
      <c r="B214" s="32"/>
      <c r="D214" s="32"/>
      <c r="E214" s="32"/>
    </row>
    <row r="215" spans="1:5" x14ac:dyDescent="0.2">
      <c r="A215" s="32"/>
      <c r="B215" s="32"/>
      <c r="D215" s="32"/>
      <c r="E215" s="32"/>
    </row>
    <row r="216" spans="1:5" x14ac:dyDescent="0.2">
      <c r="A216" s="32"/>
      <c r="B216" s="32"/>
      <c r="D216" s="32"/>
      <c r="E216" s="32"/>
    </row>
    <row r="217" spans="1:5" x14ac:dyDescent="0.2">
      <c r="A217" s="32"/>
      <c r="B217" s="32"/>
      <c r="D217" s="32"/>
      <c r="E217" s="32"/>
    </row>
    <row r="218" spans="1:5" x14ac:dyDescent="0.2">
      <c r="A218" s="32"/>
      <c r="B218" s="32"/>
      <c r="D218" s="32"/>
      <c r="E218" s="32"/>
    </row>
    <row r="219" spans="1:5" x14ac:dyDescent="0.2">
      <c r="A219" s="32"/>
      <c r="B219" s="32"/>
      <c r="D219" s="32"/>
      <c r="E219" s="32"/>
    </row>
    <row r="220" spans="1:5" x14ac:dyDescent="0.2">
      <c r="A220" s="32"/>
      <c r="B220" s="32"/>
      <c r="D220" s="32"/>
      <c r="E220" s="32"/>
    </row>
    <row r="221" spans="1:5" x14ac:dyDescent="0.2">
      <c r="A221" s="32"/>
      <c r="B221" s="32"/>
      <c r="D221" s="32"/>
      <c r="E221" s="32"/>
    </row>
    <row r="222" spans="1:5" x14ac:dyDescent="0.2">
      <c r="A222" s="32"/>
      <c r="B222" s="32"/>
      <c r="D222" s="32"/>
      <c r="E222" s="32"/>
    </row>
    <row r="223" spans="1:5" x14ac:dyDescent="0.2">
      <c r="A223" s="32"/>
      <c r="B223" s="32"/>
      <c r="D223" s="32"/>
      <c r="E223" s="32"/>
    </row>
    <row r="224" spans="1:5" x14ac:dyDescent="0.2">
      <c r="A224" s="32"/>
      <c r="B224" s="32"/>
      <c r="D224" s="32"/>
      <c r="E224" s="32"/>
    </row>
    <row r="225" spans="1:5" x14ac:dyDescent="0.2">
      <c r="A225" s="32"/>
      <c r="B225" s="32"/>
      <c r="D225" s="32"/>
      <c r="E225" s="32"/>
    </row>
    <row r="226" spans="1:5" x14ac:dyDescent="0.2">
      <c r="A226" s="32"/>
      <c r="B226" s="32"/>
      <c r="D226" s="32"/>
      <c r="E226" s="32"/>
    </row>
    <row r="227" spans="1:5" x14ac:dyDescent="0.2">
      <c r="A227" s="32"/>
      <c r="B227" s="32"/>
      <c r="D227" s="32"/>
      <c r="E227" s="32"/>
    </row>
    <row r="228" spans="1:5" x14ac:dyDescent="0.2">
      <c r="A228" s="32"/>
      <c r="B228" s="32"/>
      <c r="D228" s="32"/>
      <c r="E228" s="32"/>
    </row>
    <row r="229" spans="1:5" x14ac:dyDescent="0.2">
      <c r="A229" s="32"/>
      <c r="B229" s="32"/>
      <c r="D229" s="32"/>
      <c r="E229" s="32"/>
    </row>
    <row r="230" spans="1:5" x14ac:dyDescent="0.2">
      <c r="A230" s="32"/>
      <c r="B230" s="32"/>
      <c r="D230" s="32"/>
      <c r="E230" s="32"/>
    </row>
    <row r="231" spans="1:5" x14ac:dyDescent="0.2">
      <c r="A231" s="32"/>
      <c r="B231" s="32"/>
      <c r="D231" s="32"/>
      <c r="E231" s="32"/>
    </row>
    <row r="232" spans="1:5" x14ac:dyDescent="0.2">
      <c r="A232" s="32"/>
      <c r="B232" s="32"/>
      <c r="D232" s="32"/>
      <c r="E232" s="32"/>
    </row>
    <row r="233" spans="1:5" x14ac:dyDescent="0.2">
      <c r="A233" s="32"/>
      <c r="B233" s="32"/>
      <c r="D233" s="32"/>
      <c r="E233" s="32"/>
    </row>
    <row r="234" spans="1:5" x14ac:dyDescent="0.2">
      <c r="A234" s="32"/>
      <c r="B234" s="32"/>
      <c r="D234" s="32"/>
      <c r="E234" s="32"/>
    </row>
    <row r="235" spans="1:5" x14ac:dyDescent="0.2">
      <c r="A235" s="32"/>
      <c r="B235" s="32"/>
      <c r="D235" s="32"/>
      <c r="E235" s="32"/>
    </row>
    <row r="236" spans="1:5" x14ac:dyDescent="0.2">
      <c r="A236" s="32"/>
      <c r="B236" s="32"/>
      <c r="D236" s="32"/>
      <c r="E236" s="32"/>
    </row>
    <row r="237" spans="1:5" x14ac:dyDescent="0.2">
      <c r="A237" s="32"/>
      <c r="B237" s="32"/>
      <c r="D237" s="32"/>
      <c r="E237" s="32"/>
    </row>
    <row r="238" spans="1:5" x14ac:dyDescent="0.2">
      <c r="A238" s="32"/>
      <c r="B238" s="32"/>
      <c r="D238" s="32"/>
      <c r="E238" s="32"/>
    </row>
    <row r="239" spans="1:5" x14ac:dyDescent="0.2">
      <c r="A239" s="32"/>
      <c r="B239" s="32"/>
      <c r="D239" s="32"/>
      <c r="E239" s="32"/>
    </row>
    <row r="240" spans="1:5" x14ac:dyDescent="0.2">
      <c r="A240" s="32"/>
      <c r="B240" s="32"/>
      <c r="D240" s="32"/>
      <c r="E240" s="32"/>
    </row>
    <row r="241" spans="1:5" x14ac:dyDescent="0.2">
      <c r="A241" s="32"/>
      <c r="B241" s="32"/>
      <c r="D241" s="32"/>
      <c r="E241" s="32"/>
    </row>
    <row r="242" spans="1:5" x14ac:dyDescent="0.2">
      <c r="A242" s="32"/>
      <c r="B242" s="32"/>
      <c r="D242" s="32"/>
      <c r="E242" s="32"/>
    </row>
    <row r="243" spans="1:5" x14ac:dyDescent="0.2">
      <c r="A243" s="32"/>
      <c r="B243" s="32"/>
      <c r="D243" s="32"/>
      <c r="E243" s="32"/>
    </row>
    <row r="244" spans="1:5" x14ac:dyDescent="0.2">
      <c r="A244" s="32"/>
      <c r="B244" s="32"/>
      <c r="D244" s="32"/>
      <c r="E244" s="32"/>
    </row>
    <row r="245" spans="1:5" x14ac:dyDescent="0.2">
      <c r="A245" s="32"/>
      <c r="B245" s="32"/>
      <c r="D245" s="32"/>
      <c r="E245" s="32"/>
    </row>
    <row r="246" spans="1:5" x14ac:dyDescent="0.2">
      <c r="A246" s="32"/>
      <c r="B246" s="32"/>
      <c r="D246" s="32"/>
      <c r="E246" s="32"/>
    </row>
    <row r="247" spans="1:5" x14ac:dyDescent="0.2">
      <c r="A247" s="32"/>
      <c r="B247" s="32"/>
      <c r="D247" s="32"/>
      <c r="E247" s="32"/>
    </row>
    <row r="248" spans="1:5" x14ac:dyDescent="0.2">
      <c r="A248" s="32"/>
      <c r="B248" s="32"/>
      <c r="D248" s="32"/>
      <c r="E248" s="32"/>
    </row>
    <row r="249" spans="1:5" x14ac:dyDescent="0.2">
      <c r="A249" s="32"/>
      <c r="B249" s="32"/>
      <c r="D249" s="32"/>
      <c r="E249" s="32"/>
    </row>
    <row r="250" spans="1:5" x14ac:dyDescent="0.2">
      <c r="A250" s="32"/>
      <c r="B250" s="32"/>
      <c r="D250" s="32"/>
      <c r="E250" s="32"/>
    </row>
    <row r="251" spans="1:5" x14ac:dyDescent="0.2">
      <c r="A251" s="32"/>
      <c r="B251" s="32"/>
      <c r="D251" s="32"/>
      <c r="E251" s="32"/>
    </row>
    <row r="252" spans="1:5" x14ac:dyDescent="0.2">
      <c r="A252" s="32"/>
      <c r="B252" s="32"/>
      <c r="D252" s="32"/>
      <c r="E252" s="32"/>
    </row>
    <row r="253" spans="1:5" x14ac:dyDescent="0.2">
      <c r="A253" s="32"/>
      <c r="B253" s="32"/>
      <c r="D253" s="32"/>
      <c r="E253" s="32"/>
    </row>
    <row r="254" spans="1:5" x14ac:dyDescent="0.2">
      <c r="A254" s="32"/>
      <c r="B254" s="32"/>
      <c r="D254" s="32"/>
      <c r="E254" s="32"/>
    </row>
    <row r="255" spans="1:5" x14ac:dyDescent="0.2">
      <c r="A255" s="32"/>
      <c r="B255" s="32"/>
      <c r="D255" s="32"/>
      <c r="E255" s="32"/>
    </row>
    <row r="256" spans="1:5" x14ac:dyDescent="0.2">
      <c r="A256" s="32"/>
      <c r="B256" s="32"/>
      <c r="D256" s="32"/>
      <c r="E256" s="32"/>
    </row>
    <row r="257" spans="1:5" x14ac:dyDescent="0.2">
      <c r="A257" s="32"/>
      <c r="B257" s="32"/>
      <c r="D257" s="32"/>
      <c r="E257" s="32"/>
    </row>
    <row r="258" spans="1:5" x14ac:dyDescent="0.2">
      <c r="A258" s="32"/>
      <c r="B258" s="32"/>
      <c r="D258" s="32"/>
      <c r="E258" s="32"/>
    </row>
    <row r="259" spans="1:5" x14ac:dyDescent="0.2">
      <c r="A259" s="32"/>
      <c r="B259" s="32"/>
      <c r="D259" s="32"/>
      <c r="E259" s="32"/>
    </row>
    <row r="260" spans="1:5" x14ac:dyDescent="0.2">
      <c r="A260" s="32"/>
      <c r="B260" s="32"/>
      <c r="D260" s="32"/>
      <c r="E260" s="32"/>
    </row>
    <row r="261" spans="1:5" x14ac:dyDescent="0.2">
      <c r="A261" s="32"/>
      <c r="B261" s="32"/>
      <c r="D261" s="32"/>
      <c r="E261" s="32"/>
    </row>
    <row r="262" spans="1:5" x14ac:dyDescent="0.2">
      <c r="A262" s="32"/>
      <c r="B262" s="32"/>
      <c r="D262" s="32"/>
      <c r="E262" s="32"/>
    </row>
    <row r="263" spans="1:5" x14ac:dyDescent="0.2">
      <c r="A263" s="32"/>
      <c r="B263" s="32"/>
      <c r="D263" s="32"/>
      <c r="E263" s="32"/>
    </row>
    <row r="264" spans="1:5" x14ac:dyDescent="0.2">
      <c r="A264" s="32"/>
      <c r="B264" s="32"/>
      <c r="D264" s="32"/>
      <c r="E264" s="32"/>
    </row>
  </sheetData>
  <mergeCells count="18">
    <mergeCell ref="A3:E3"/>
    <mergeCell ref="C1:E1"/>
    <mergeCell ref="A2:E2"/>
    <mergeCell ref="A5:A6"/>
    <mergeCell ref="A14:A15"/>
    <mergeCell ref="A7:A8"/>
    <mergeCell ref="A10:A11"/>
    <mergeCell ref="A60:A61"/>
    <mergeCell ref="A16:A21"/>
    <mergeCell ref="A22:A23"/>
    <mergeCell ref="A30:A31"/>
    <mergeCell ref="A32:A33"/>
    <mergeCell ref="A34:A36"/>
    <mergeCell ref="A38:A48"/>
    <mergeCell ref="A49:A50"/>
    <mergeCell ref="A51:A56"/>
    <mergeCell ref="A57:A58"/>
    <mergeCell ref="A24:A29"/>
  </mergeCells>
  <phoneticPr fontId="5" type="noConversion"/>
  <pageMargins left="0.39370078740157483" right="0.39370078740157483" top="0.39370078740157483" bottom="0.39370078740157483" header="0.51181102362204722" footer="0.51181102362204722"/>
  <pageSetup paperSize="9" scale="104" orientation="portrait" r:id="rId1"/>
  <headerFooter alignWithMargins="0"/>
  <rowBreaks count="1" manualBreakCount="1">
    <brk id="33" max="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view="pageBreakPreview" zoomScale="160" zoomScaleNormal="100" zoomScaleSheetLayoutView="160" workbookViewId="0">
      <pane xSplit="1" ySplit="2" topLeftCell="B27" activePane="bottomRight" state="frozen"/>
      <selection activeCell="Q21" sqref="Q21"/>
      <selection pane="topRight" activeCell="Q21" sqref="Q21"/>
      <selection pane="bottomLeft" activeCell="Q21" sqref="Q21"/>
      <selection pane="bottomRight" sqref="A1:XFD1048576"/>
    </sheetView>
  </sheetViews>
  <sheetFormatPr defaultColWidth="9.140625" defaultRowHeight="15.75" x14ac:dyDescent="0.2"/>
  <cols>
    <col min="1" max="1" width="16.140625" style="825" customWidth="1"/>
    <col min="2" max="2" width="94.85546875" style="827" customWidth="1"/>
    <col min="3" max="16384" width="9.140625" style="825"/>
  </cols>
  <sheetData>
    <row r="1" spans="1:2" ht="47.25" x14ac:dyDescent="0.2">
      <c r="A1" s="824"/>
      <c r="B1" s="129" t="s">
        <v>3324</v>
      </c>
    </row>
    <row r="2" spans="1:2" ht="42" customHeight="1" x14ac:dyDescent="0.2">
      <c r="A2" s="1181" t="s">
        <v>1476</v>
      </c>
      <c r="B2" s="1181"/>
    </row>
    <row r="3" spans="1:2" ht="19.5" customHeight="1" x14ac:dyDescent="0.2">
      <c r="A3" s="256" t="s">
        <v>203</v>
      </c>
      <c r="B3" s="256" t="s">
        <v>204</v>
      </c>
    </row>
    <row r="4" spans="1:2" x14ac:dyDescent="0.2">
      <c r="A4" s="256" t="s">
        <v>981</v>
      </c>
      <c r="B4" s="826" t="s">
        <v>281</v>
      </c>
    </row>
    <row r="5" spans="1:2" x14ac:dyDescent="0.2">
      <c r="A5" s="256" t="s">
        <v>983</v>
      </c>
      <c r="B5" s="826" t="s">
        <v>350</v>
      </c>
    </row>
    <row r="6" spans="1:2" x14ac:dyDescent="0.2">
      <c r="A6" s="256" t="s">
        <v>987</v>
      </c>
      <c r="B6" s="826" t="s">
        <v>527</v>
      </c>
    </row>
    <row r="7" spans="1:2" x14ac:dyDescent="0.2">
      <c r="A7" s="256" t="s">
        <v>993</v>
      </c>
      <c r="B7" s="826" t="s">
        <v>537</v>
      </c>
    </row>
    <row r="8" spans="1:2" x14ac:dyDescent="0.2">
      <c r="A8" s="256" t="s">
        <v>996</v>
      </c>
      <c r="B8" s="826" t="s">
        <v>529</v>
      </c>
    </row>
    <row r="9" spans="1:2" x14ac:dyDescent="0.2">
      <c r="A9" s="256" t="s">
        <v>997</v>
      </c>
      <c r="B9" s="826" t="s">
        <v>351</v>
      </c>
    </row>
    <row r="10" spans="1:2" x14ac:dyDescent="0.2">
      <c r="A10" s="256" t="s">
        <v>1011</v>
      </c>
      <c r="B10" s="826" t="s">
        <v>206</v>
      </c>
    </row>
    <row r="11" spans="1:2" x14ac:dyDescent="0.2">
      <c r="A11" s="256" t="s">
        <v>1016</v>
      </c>
      <c r="B11" s="826" t="s">
        <v>212</v>
      </c>
    </row>
    <row r="12" spans="1:2" x14ac:dyDescent="0.2">
      <c r="A12" s="256" t="s">
        <v>1017</v>
      </c>
      <c r="B12" s="826" t="s">
        <v>213</v>
      </c>
    </row>
    <row r="13" spans="1:2" x14ac:dyDescent="0.2">
      <c r="A13" s="256" t="s">
        <v>1021</v>
      </c>
      <c r="B13" s="826" t="s">
        <v>716</v>
      </c>
    </row>
    <row r="14" spans="1:2" x14ac:dyDescent="0.2">
      <c r="A14" s="256" t="s">
        <v>1022</v>
      </c>
      <c r="B14" s="826" t="s">
        <v>214</v>
      </c>
    </row>
    <row r="15" spans="1:2" x14ac:dyDescent="0.2">
      <c r="A15" s="256" t="s">
        <v>1023</v>
      </c>
      <c r="B15" s="826" t="s">
        <v>215</v>
      </c>
    </row>
    <row r="16" spans="1:2" x14ac:dyDescent="0.2">
      <c r="A16" s="256" t="s">
        <v>1026</v>
      </c>
      <c r="B16" s="826" t="s">
        <v>719</v>
      </c>
    </row>
    <row r="17" spans="1:2" x14ac:dyDescent="0.2">
      <c r="A17" s="256" t="s">
        <v>1028</v>
      </c>
      <c r="B17" s="826" t="s">
        <v>384</v>
      </c>
    </row>
    <row r="18" spans="1:2" x14ac:dyDescent="0.2">
      <c r="A18" s="256" t="s">
        <v>1055</v>
      </c>
      <c r="B18" s="826" t="s">
        <v>292</v>
      </c>
    </row>
    <row r="19" spans="1:2" x14ac:dyDescent="0.2">
      <c r="A19" s="256" t="s">
        <v>1062</v>
      </c>
      <c r="B19" s="826" t="s">
        <v>728</v>
      </c>
    </row>
    <row r="20" spans="1:2" x14ac:dyDescent="0.2">
      <c r="A20" s="256" t="s">
        <v>1064</v>
      </c>
      <c r="B20" s="826" t="s">
        <v>1065</v>
      </c>
    </row>
    <row r="21" spans="1:2" x14ac:dyDescent="0.2">
      <c r="A21" s="256" t="s">
        <v>1066</v>
      </c>
      <c r="B21" s="826" t="s">
        <v>1067</v>
      </c>
    </row>
    <row r="22" spans="1:2" x14ac:dyDescent="0.2">
      <c r="A22" s="256" t="s">
        <v>1078</v>
      </c>
      <c r="B22" s="826" t="s">
        <v>418</v>
      </c>
    </row>
    <row r="23" spans="1:2" x14ac:dyDescent="0.2">
      <c r="A23" s="256" t="s">
        <v>1080</v>
      </c>
      <c r="B23" s="826" t="s">
        <v>75</v>
      </c>
    </row>
    <row r="24" spans="1:2" x14ac:dyDescent="0.2">
      <c r="A24" s="256" t="s">
        <v>1085</v>
      </c>
      <c r="B24" s="826" t="s">
        <v>423</v>
      </c>
    </row>
    <row r="25" spans="1:2" x14ac:dyDescent="0.2">
      <c r="A25" s="256" t="s">
        <v>1086</v>
      </c>
      <c r="B25" s="826" t="s">
        <v>424</v>
      </c>
    </row>
    <row r="26" spans="1:2" ht="31.5" x14ac:dyDescent="0.2">
      <c r="A26" s="256" t="s">
        <v>1164</v>
      </c>
      <c r="B26" s="826" t="s">
        <v>682</v>
      </c>
    </row>
    <row r="27" spans="1:2" ht="31.5" x14ac:dyDescent="0.2">
      <c r="A27" s="256" t="s">
        <v>1165</v>
      </c>
      <c r="B27" s="826" t="s">
        <v>817</v>
      </c>
    </row>
    <row r="28" spans="1:2" x14ac:dyDescent="0.2">
      <c r="A28" s="256" t="s">
        <v>1166</v>
      </c>
      <c r="B28" s="826" t="s">
        <v>683</v>
      </c>
    </row>
    <row r="29" spans="1:2" x14ac:dyDescent="0.2">
      <c r="A29" s="256" t="s">
        <v>1170</v>
      </c>
      <c r="B29" s="826" t="s">
        <v>232</v>
      </c>
    </row>
    <row r="30" spans="1:2" x14ac:dyDescent="0.2">
      <c r="A30" s="256" t="s">
        <v>1171</v>
      </c>
      <c r="B30" s="826" t="s">
        <v>233</v>
      </c>
    </row>
    <row r="31" spans="1:2" x14ac:dyDescent="0.2">
      <c r="A31" s="256" t="s">
        <v>1172</v>
      </c>
      <c r="B31" s="826" t="s">
        <v>496</v>
      </c>
    </row>
    <row r="32" spans="1:2" x14ac:dyDescent="0.2">
      <c r="A32" s="256" t="s">
        <v>1200</v>
      </c>
      <c r="B32" s="826" t="s">
        <v>531</v>
      </c>
    </row>
    <row r="33" spans="1:2" x14ac:dyDescent="0.2">
      <c r="A33" s="256" t="s">
        <v>1202</v>
      </c>
      <c r="B33" s="826" t="s">
        <v>290</v>
      </c>
    </row>
    <row r="34" spans="1:2" x14ac:dyDescent="0.2">
      <c r="A34" s="256" t="s">
        <v>1204</v>
      </c>
      <c r="B34" s="826" t="s">
        <v>646</v>
      </c>
    </row>
    <row r="35" spans="1:2" x14ac:dyDescent="0.2">
      <c r="A35" s="256" t="s">
        <v>1205</v>
      </c>
      <c r="B35" s="826" t="s">
        <v>819</v>
      </c>
    </row>
    <row r="36" spans="1:2" x14ac:dyDescent="0.2">
      <c r="A36" s="256" t="s">
        <v>1209</v>
      </c>
      <c r="B36" s="826" t="s">
        <v>171</v>
      </c>
    </row>
    <row r="37" spans="1:2" x14ac:dyDescent="0.2">
      <c r="A37" s="256" t="s">
        <v>1217</v>
      </c>
      <c r="B37" s="826" t="s">
        <v>143</v>
      </c>
    </row>
    <row r="38" spans="1:2" x14ac:dyDescent="0.2">
      <c r="A38" s="256" t="s">
        <v>1218</v>
      </c>
      <c r="B38" s="826" t="s">
        <v>144</v>
      </c>
    </row>
    <row r="39" spans="1:2" x14ac:dyDescent="0.2">
      <c r="A39" s="256" t="s">
        <v>1220</v>
      </c>
      <c r="B39" s="826" t="s">
        <v>145</v>
      </c>
    </row>
    <row r="40" spans="1:2" x14ac:dyDescent="0.2">
      <c r="A40" s="256" t="s">
        <v>1221</v>
      </c>
      <c r="B40" s="826" t="s">
        <v>146</v>
      </c>
    </row>
    <row r="41" spans="1:2" x14ac:dyDescent="0.2">
      <c r="A41" s="256" t="s">
        <v>1222</v>
      </c>
      <c r="B41" s="826" t="s">
        <v>368</v>
      </c>
    </row>
    <row r="42" spans="1:2" x14ac:dyDescent="0.2">
      <c r="A42" s="256" t="s">
        <v>1223</v>
      </c>
      <c r="B42" s="826" t="s">
        <v>369</v>
      </c>
    </row>
    <row r="43" spans="1:2" x14ac:dyDescent="0.2">
      <c r="A43" s="256" t="s">
        <v>1230</v>
      </c>
      <c r="B43" s="826" t="s">
        <v>66</v>
      </c>
    </row>
    <row r="44" spans="1:2" x14ac:dyDescent="0.2">
      <c r="A44" s="256" t="s">
        <v>1231</v>
      </c>
      <c r="B44" s="826" t="s">
        <v>67</v>
      </c>
    </row>
    <row r="45" spans="1:2" x14ac:dyDescent="0.2">
      <c r="A45" s="256" t="s">
        <v>1235</v>
      </c>
      <c r="B45" s="826" t="s">
        <v>0</v>
      </c>
    </row>
    <row r="46" spans="1:2" x14ac:dyDescent="0.2">
      <c r="A46" s="256" t="s">
        <v>1239</v>
      </c>
      <c r="B46" s="826" t="s">
        <v>70</v>
      </c>
    </row>
    <row r="47" spans="1:2" x14ac:dyDescent="0.2">
      <c r="A47" s="256" t="s">
        <v>1240</v>
      </c>
      <c r="B47" s="826" t="s">
        <v>71</v>
      </c>
    </row>
    <row r="48" spans="1:2" x14ac:dyDescent="0.2">
      <c r="A48" s="256" t="s">
        <v>1246</v>
      </c>
      <c r="B48" s="826" t="s">
        <v>575</v>
      </c>
    </row>
    <row r="49" spans="1:2" x14ac:dyDescent="0.2">
      <c r="A49" s="256" t="s">
        <v>1248</v>
      </c>
      <c r="B49" s="826" t="s">
        <v>576</v>
      </c>
    </row>
    <row r="50" spans="1:2" x14ac:dyDescent="0.2">
      <c r="A50" s="256" t="s">
        <v>1255</v>
      </c>
      <c r="B50" s="826" t="s">
        <v>175</v>
      </c>
    </row>
    <row r="51" spans="1:2" x14ac:dyDescent="0.2">
      <c r="A51" s="256" t="s">
        <v>1256</v>
      </c>
      <c r="B51" s="826" t="s">
        <v>176</v>
      </c>
    </row>
    <row r="52" spans="1:2" x14ac:dyDescent="0.2">
      <c r="A52" s="256" t="s">
        <v>1258</v>
      </c>
      <c r="B52" s="826" t="s">
        <v>177</v>
      </c>
    </row>
    <row r="53" spans="1:2" x14ac:dyDescent="0.2">
      <c r="A53" s="256" t="s">
        <v>1264</v>
      </c>
      <c r="B53" s="826" t="s">
        <v>582</v>
      </c>
    </row>
    <row r="54" spans="1:2" x14ac:dyDescent="0.2">
      <c r="A54" s="256" t="s">
        <v>1269</v>
      </c>
      <c r="B54" s="826" t="s">
        <v>182</v>
      </c>
    </row>
    <row r="55" spans="1:2" x14ac:dyDescent="0.2">
      <c r="A55" s="256" t="s">
        <v>1275</v>
      </c>
      <c r="B55" s="826" t="s">
        <v>188</v>
      </c>
    </row>
    <row r="56" spans="1:2" x14ac:dyDescent="0.2">
      <c r="A56" s="256" t="s">
        <v>1276</v>
      </c>
      <c r="B56" s="826" t="s">
        <v>740</v>
      </c>
    </row>
    <row r="57" spans="1:2" x14ac:dyDescent="0.2">
      <c r="A57" s="256" t="s">
        <v>1277</v>
      </c>
      <c r="B57" s="826" t="s">
        <v>741</v>
      </c>
    </row>
    <row r="58" spans="1:2" x14ac:dyDescent="0.2">
      <c r="A58" s="256" t="s">
        <v>1278</v>
      </c>
      <c r="B58" s="826" t="s">
        <v>189</v>
      </c>
    </row>
    <row r="59" spans="1:2" x14ac:dyDescent="0.2">
      <c r="A59" s="256" t="s">
        <v>1279</v>
      </c>
      <c r="B59" s="826" t="s">
        <v>190</v>
      </c>
    </row>
    <row r="60" spans="1:2" x14ac:dyDescent="0.2">
      <c r="A60" s="256" t="s">
        <v>1280</v>
      </c>
      <c r="B60" s="826" t="s">
        <v>191</v>
      </c>
    </row>
    <row r="61" spans="1:2" x14ac:dyDescent="0.2">
      <c r="A61" s="256" t="s">
        <v>1306</v>
      </c>
      <c r="B61" s="826" t="s">
        <v>648</v>
      </c>
    </row>
    <row r="62" spans="1:2" ht="31.5" x14ac:dyDescent="0.2">
      <c r="A62" s="256" t="s">
        <v>1308</v>
      </c>
      <c r="B62" s="826" t="s">
        <v>1309</v>
      </c>
    </row>
    <row r="63" spans="1:2" x14ac:dyDescent="0.2">
      <c r="A63" s="256" t="s">
        <v>1313</v>
      </c>
      <c r="B63" s="826" t="s">
        <v>494</v>
      </c>
    </row>
    <row r="64" spans="1:2" x14ac:dyDescent="0.2">
      <c r="A64" s="256" t="s">
        <v>1315</v>
      </c>
      <c r="B64" s="826" t="s">
        <v>828</v>
      </c>
    </row>
    <row r="65" spans="1:2" x14ac:dyDescent="0.2">
      <c r="A65" s="256" t="s">
        <v>1316</v>
      </c>
      <c r="B65" s="826" t="s">
        <v>829</v>
      </c>
    </row>
    <row r="66" spans="1:2" x14ac:dyDescent="0.2">
      <c r="A66" s="256" t="s">
        <v>1317</v>
      </c>
      <c r="B66" s="826" t="s">
        <v>830</v>
      </c>
    </row>
    <row r="67" spans="1:2" ht="31.5" x14ac:dyDescent="0.2">
      <c r="A67" s="256" t="s">
        <v>1322</v>
      </c>
      <c r="B67" s="826" t="s">
        <v>833</v>
      </c>
    </row>
  </sheetData>
  <mergeCells count="1">
    <mergeCell ref="A2:B2"/>
  </mergeCells>
  <pageMargins left="0.39370078740157483" right="0.39370078740157483" top="0.39370078740157483" bottom="0.39370078740157483" header="0.51181102362204722" footer="0.51181102362204722"/>
  <pageSetup paperSize="9" scale="87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4"/>
  <sheetViews>
    <sheetView view="pageBreakPreview" zoomScaleNormal="100" zoomScaleSheetLayoutView="100" workbookViewId="0">
      <pane xSplit="2" ySplit="4" topLeftCell="C417" activePane="bottomRight" state="frozen"/>
      <selection activeCell="Q21" sqref="Q21"/>
      <selection pane="topRight" activeCell="Q21" sqref="Q21"/>
      <selection pane="bottomLeft" activeCell="Q21" sqref="Q21"/>
      <selection pane="bottomRight" activeCell="A420" sqref="A420:XFD420"/>
    </sheetView>
  </sheetViews>
  <sheetFormatPr defaultColWidth="9.140625" defaultRowHeight="15.75" x14ac:dyDescent="0.2"/>
  <cols>
    <col min="1" max="1" width="8.140625" style="1011" customWidth="1"/>
    <col min="2" max="2" width="24.140625" style="1012" customWidth="1"/>
    <col min="3" max="4" width="23.28515625" style="1013" customWidth="1"/>
    <col min="5" max="5" width="26.7109375" style="1013" customWidth="1"/>
    <col min="6" max="6" width="25.85546875" style="1013" customWidth="1"/>
    <col min="7" max="7" width="25" style="1013" customWidth="1"/>
    <col min="8" max="8" width="25.5703125" style="1013" customWidth="1"/>
    <col min="9" max="9" width="27" style="1013" customWidth="1"/>
    <col min="10" max="10" width="16.7109375" style="1013" customWidth="1"/>
    <col min="11" max="16384" width="9.140625" style="1014"/>
  </cols>
  <sheetData>
    <row r="1" spans="1:10" ht="78" customHeight="1" x14ac:dyDescent="0.2">
      <c r="I1" s="1184" t="s">
        <v>5454</v>
      </c>
      <c r="J1" s="1184"/>
    </row>
    <row r="2" spans="1:10" ht="51" customHeight="1" x14ac:dyDescent="0.2">
      <c r="B2" s="1193"/>
      <c r="C2" s="1193"/>
      <c r="D2" s="1193"/>
      <c r="I2" s="1194" t="s">
        <v>3323</v>
      </c>
      <c r="J2" s="1194"/>
    </row>
    <row r="3" spans="1:10" ht="45.75" customHeight="1" x14ac:dyDescent="0.2">
      <c r="A3" s="1014"/>
      <c r="B3" s="1195" t="s">
        <v>1792</v>
      </c>
      <c r="C3" s="1195"/>
      <c r="D3" s="1195"/>
      <c r="E3" s="1195"/>
      <c r="F3" s="1195"/>
      <c r="G3" s="1195"/>
      <c r="H3" s="1195"/>
      <c r="I3" s="1195"/>
      <c r="J3" s="1015"/>
    </row>
    <row r="4" spans="1:10" ht="12.75" x14ac:dyDescent="0.2">
      <c r="A4" s="1016"/>
      <c r="B4" s="1016"/>
      <c r="C4" s="1016"/>
      <c r="D4" s="1016"/>
      <c r="E4" s="1016"/>
      <c r="F4" s="1016"/>
      <c r="G4" s="1016"/>
      <c r="H4" s="1016"/>
      <c r="I4" s="1016"/>
      <c r="J4" s="1016"/>
    </row>
    <row r="5" spans="1:10" s="1013" customFormat="1" ht="45" x14ac:dyDescent="0.2">
      <c r="A5" s="1017"/>
      <c r="B5" s="1018" t="s">
        <v>1523</v>
      </c>
      <c r="C5" s="1019" t="s">
        <v>1782</v>
      </c>
      <c r="D5" s="1019" t="s">
        <v>1784</v>
      </c>
      <c r="E5" s="1019" t="s">
        <v>1785</v>
      </c>
      <c r="F5" s="1019" t="s">
        <v>1786</v>
      </c>
      <c r="G5" s="1019" t="s">
        <v>1787</v>
      </c>
      <c r="H5" s="1019" t="s">
        <v>1788</v>
      </c>
      <c r="I5" s="1019" t="s">
        <v>1789</v>
      </c>
      <c r="J5" s="1019" t="s">
        <v>1783</v>
      </c>
    </row>
    <row r="6" spans="1:10" s="1013" customFormat="1" ht="60" x14ac:dyDescent="0.2">
      <c r="A6" s="1182" t="s">
        <v>2</v>
      </c>
      <c r="B6" s="1183" t="s">
        <v>1524</v>
      </c>
      <c r="C6" s="1019"/>
      <c r="D6" s="1019"/>
      <c r="E6" s="1019"/>
      <c r="F6" s="1019"/>
      <c r="G6" s="1019"/>
      <c r="H6" s="1020" t="s">
        <v>1525</v>
      </c>
      <c r="I6" s="1020"/>
      <c r="J6" s="1019"/>
    </row>
    <row r="7" spans="1:10" s="1013" customFormat="1" ht="60" x14ac:dyDescent="0.25">
      <c r="A7" s="1182"/>
      <c r="B7" s="1183"/>
      <c r="C7" s="1019"/>
      <c r="D7" s="1019"/>
      <c r="E7" s="1019"/>
      <c r="F7" s="1019"/>
      <c r="G7" s="1021" t="s">
        <v>1526</v>
      </c>
      <c r="H7" s="1019"/>
      <c r="I7" s="1021"/>
      <c r="J7" s="1019"/>
    </row>
    <row r="8" spans="1:10" ht="15" x14ac:dyDescent="0.2">
      <c r="A8" s="1182"/>
      <c r="B8" s="1183"/>
      <c r="C8" s="1019"/>
      <c r="D8" s="1019"/>
      <c r="E8" s="1019"/>
      <c r="F8" s="1019"/>
      <c r="G8" s="1019"/>
      <c r="H8" s="1022" t="s">
        <v>1527</v>
      </c>
      <c r="I8" s="1023"/>
      <c r="J8" s="1019"/>
    </row>
    <row r="9" spans="1:10" ht="30" x14ac:dyDescent="0.2">
      <c r="A9" s="1182"/>
      <c r="B9" s="1183"/>
      <c r="C9" s="1019"/>
      <c r="D9" s="1019"/>
      <c r="E9" s="1019"/>
      <c r="F9" s="1019"/>
      <c r="G9" s="1019"/>
      <c r="H9" s="1022" t="s">
        <v>1528</v>
      </c>
      <c r="I9" s="1023"/>
      <c r="J9" s="1019"/>
    </row>
    <row r="10" spans="1:10" ht="15" x14ac:dyDescent="0.2">
      <c r="A10" s="1182"/>
      <c r="B10" s="1183"/>
      <c r="C10" s="1019"/>
      <c r="D10" s="1019"/>
      <c r="E10" s="1019"/>
      <c r="F10" s="1019"/>
      <c r="G10" s="1019"/>
      <c r="H10" s="1022" t="s">
        <v>1529</v>
      </c>
      <c r="I10" s="1023"/>
      <c r="J10" s="1019"/>
    </row>
    <row r="11" spans="1:10" ht="15" x14ac:dyDescent="0.2">
      <c r="A11" s="1182"/>
      <c r="B11" s="1183"/>
      <c r="C11" s="1019"/>
      <c r="D11" s="1019"/>
      <c r="E11" s="1019"/>
      <c r="F11" s="1019"/>
      <c r="G11" s="1019"/>
      <c r="H11" s="1022" t="s">
        <v>1530</v>
      </c>
      <c r="I11" s="1023"/>
      <c r="J11" s="1019"/>
    </row>
    <row r="12" spans="1:10" ht="30" x14ac:dyDescent="0.2">
      <c r="A12" s="1182"/>
      <c r="B12" s="1183"/>
      <c r="C12" s="1019"/>
      <c r="D12" s="1019"/>
      <c r="E12" s="1019"/>
      <c r="F12" s="1019"/>
      <c r="G12" s="1019"/>
      <c r="H12" s="1022" t="s">
        <v>1531</v>
      </c>
      <c r="I12" s="1023"/>
      <c r="J12" s="1019"/>
    </row>
    <row r="13" spans="1:10" ht="15" x14ac:dyDescent="0.2">
      <c r="A13" s="1182"/>
      <c r="B13" s="1183"/>
      <c r="C13" s="1019"/>
      <c r="D13" s="1019"/>
      <c r="E13" s="1019"/>
      <c r="F13" s="1019"/>
      <c r="G13" s="1019"/>
      <c r="H13" s="1022" t="s">
        <v>1532</v>
      </c>
      <c r="I13" s="1023"/>
      <c r="J13" s="1019"/>
    </row>
    <row r="14" spans="1:10" ht="30" x14ac:dyDescent="0.25">
      <c r="A14" s="1182"/>
      <c r="B14" s="1183"/>
      <c r="C14" s="1019"/>
      <c r="D14" s="1019"/>
      <c r="E14" s="1021" t="s">
        <v>1533</v>
      </c>
      <c r="F14" s="1019"/>
      <c r="G14" s="1019"/>
      <c r="H14" s="1022"/>
      <c r="I14" s="1021"/>
      <c r="J14" s="1019"/>
    </row>
    <row r="15" spans="1:10" ht="15" x14ac:dyDescent="0.2">
      <c r="A15" s="1182"/>
      <c r="B15" s="1183"/>
      <c r="C15" s="1019"/>
      <c r="D15" s="1019"/>
      <c r="E15" s="1024" t="s">
        <v>1534</v>
      </c>
      <c r="F15" s="1019"/>
      <c r="G15" s="1019"/>
      <c r="H15" s="1019"/>
      <c r="I15" s="1023"/>
      <c r="J15" s="1019"/>
    </row>
    <row r="16" spans="1:10" ht="15" x14ac:dyDescent="0.2">
      <c r="A16" s="1182"/>
      <c r="B16" s="1183"/>
      <c r="C16" s="1019"/>
      <c r="D16" s="1019"/>
      <c r="E16" s="1024" t="s">
        <v>1535</v>
      </c>
      <c r="F16" s="1019"/>
      <c r="G16" s="1019"/>
      <c r="H16" s="1019"/>
      <c r="I16" s="1023"/>
      <c r="J16" s="1019"/>
    </row>
    <row r="17" spans="1:10" ht="15" x14ac:dyDescent="0.2">
      <c r="A17" s="1182"/>
      <c r="B17" s="1183"/>
      <c r="C17" s="1019"/>
      <c r="D17" s="1019"/>
      <c r="E17" s="1024" t="s">
        <v>1536</v>
      </c>
      <c r="F17" s="1019"/>
      <c r="G17" s="1019"/>
      <c r="H17" s="1019"/>
      <c r="I17" s="1023"/>
      <c r="J17" s="1019"/>
    </row>
    <row r="18" spans="1:10" ht="15" x14ac:dyDescent="0.2">
      <c r="A18" s="1182"/>
      <c r="B18" s="1183"/>
      <c r="C18" s="1019"/>
      <c r="D18" s="1019"/>
      <c r="E18" s="1022"/>
      <c r="G18" s="1022" t="s">
        <v>1537</v>
      </c>
      <c r="H18" s="1019"/>
      <c r="I18" s="1023"/>
      <c r="J18" s="1019"/>
    </row>
    <row r="19" spans="1:10" ht="15" x14ac:dyDescent="0.2">
      <c r="A19" s="1182"/>
      <c r="B19" s="1183"/>
      <c r="C19" s="1019"/>
      <c r="D19" s="1019"/>
      <c r="E19" s="1022" t="s">
        <v>1538</v>
      </c>
      <c r="F19" s="1019"/>
      <c r="G19" s="1019"/>
      <c r="H19" s="1019"/>
      <c r="I19" s="1023"/>
      <c r="J19" s="1019"/>
    </row>
    <row r="20" spans="1:10" ht="15" x14ac:dyDescent="0.2">
      <c r="A20" s="1182"/>
      <c r="B20" s="1183"/>
      <c r="C20" s="1019"/>
      <c r="D20" s="1019"/>
      <c r="E20" s="1022" t="s">
        <v>1539</v>
      </c>
      <c r="F20" s="1019"/>
      <c r="G20" s="1019"/>
      <c r="H20" s="1019"/>
      <c r="I20" s="1023"/>
      <c r="J20" s="1019"/>
    </row>
    <row r="21" spans="1:10" ht="15" x14ac:dyDescent="0.2">
      <c r="A21" s="1182"/>
      <c r="B21" s="1183"/>
      <c r="C21" s="1019"/>
      <c r="D21" s="1019"/>
      <c r="E21" s="1019"/>
      <c r="F21" s="1019"/>
      <c r="G21" s="1019"/>
      <c r="H21" s="1022" t="s">
        <v>1540</v>
      </c>
      <c r="I21" s="1023"/>
      <c r="J21" s="1019"/>
    </row>
    <row r="22" spans="1:10" ht="15" x14ac:dyDescent="0.2">
      <c r="A22" s="1182"/>
      <c r="B22" s="1183"/>
      <c r="C22" s="1019"/>
      <c r="D22" s="1019"/>
      <c r="E22" s="1019"/>
      <c r="F22" s="1019"/>
      <c r="G22" s="1019"/>
      <c r="H22" s="1022" t="s">
        <v>1541</v>
      </c>
      <c r="I22" s="1023"/>
      <c r="J22" s="1019"/>
    </row>
    <row r="23" spans="1:10" ht="30" x14ac:dyDescent="0.2">
      <c r="A23" s="1182"/>
      <c r="B23" s="1183"/>
      <c r="C23" s="1019"/>
      <c r="D23" s="1019"/>
      <c r="E23" s="1022" t="s">
        <v>1542</v>
      </c>
      <c r="F23" s="1022"/>
      <c r="G23" s="1019"/>
      <c r="H23" s="1022"/>
      <c r="I23" s="1023"/>
      <c r="J23" s="1019"/>
    </row>
    <row r="24" spans="1:10" ht="15" x14ac:dyDescent="0.25">
      <c r="A24" s="1182"/>
      <c r="B24" s="1183"/>
      <c r="C24" s="1019"/>
      <c r="D24" s="1019"/>
      <c r="E24" s="1019"/>
      <c r="F24" s="1019"/>
      <c r="G24" s="1019"/>
      <c r="H24" s="1021" t="s">
        <v>1543</v>
      </c>
      <c r="I24" s="1023"/>
      <c r="J24" s="1019"/>
    </row>
    <row r="25" spans="1:10" ht="60" x14ac:dyDescent="0.25">
      <c r="A25" s="1182"/>
      <c r="B25" s="1183"/>
      <c r="C25" s="1019"/>
      <c r="D25" s="1019"/>
      <c r="E25" s="1019"/>
      <c r="F25" s="1019"/>
      <c r="G25" s="1019"/>
      <c r="H25" s="1021"/>
      <c r="I25" s="1021" t="s">
        <v>1544</v>
      </c>
      <c r="J25" s="1019"/>
    </row>
    <row r="26" spans="1:10" ht="15" x14ac:dyDescent="0.2">
      <c r="A26" s="1182"/>
      <c r="B26" s="1183"/>
      <c r="C26" s="1019"/>
      <c r="D26" s="1019"/>
      <c r="E26" s="1019"/>
      <c r="F26" s="1019"/>
      <c r="G26" s="1019"/>
      <c r="H26" s="1022" t="s">
        <v>1545</v>
      </c>
      <c r="I26" s="1022"/>
      <c r="J26" s="1019"/>
    </row>
    <row r="27" spans="1:10" ht="15" customHeight="1" x14ac:dyDescent="0.25">
      <c r="A27" s="1187" t="s">
        <v>3</v>
      </c>
      <c r="B27" s="1189" t="s">
        <v>1546</v>
      </c>
      <c r="C27" s="1019"/>
      <c r="D27" s="1019"/>
      <c r="E27" s="1021" t="s">
        <v>1534</v>
      </c>
      <c r="F27" s="1021"/>
      <c r="G27" s="1021"/>
      <c r="H27" s="1021"/>
      <c r="I27" s="1021"/>
      <c r="J27" s="1021"/>
    </row>
    <row r="28" spans="1:10" ht="15" customHeight="1" x14ac:dyDescent="0.25">
      <c r="A28" s="1191"/>
      <c r="B28" s="1192"/>
      <c r="C28" s="1019"/>
      <c r="D28" s="1019"/>
      <c r="E28" s="1021"/>
      <c r="F28" s="1021"/>
      <c r="G28" s="1021"/>
      <c r="H28" s="1021" t="s">
        <v>1547</v>
      </c>
      <c r="I28" s="1021"/>
      <c r="J28" s="1021"/>
    </row>
    <row r="29" spans="1:10" ht="15" customHeight="1" x14ac:dyDescent="0.25">
      <c r="A29" s="1191"/>
      <c r="B29" s="1192"/>
      <c r="C29" s="1019"/>
      <c r="D29" s="1019"/>
      <c r="E29" s="1021" t="s">
        <v>1535</v>
      </c>
      <c r="F29" s="1019"/>
      <c r="G29" s="1019"/>
      <c r="H29" s="1019"/>
      <c r="I29" s="1021"/>
      <c r="J29" s="1021"/>
    </row>
    <row r="30" spans="1:10" ht="15" customHeight="1" x14ac:dyDescent="0.25">
      <c r="A30" s="1191"/>
      <c r="B30" s="1192"/>
      <c r="C30" s="1019"/>
      <c r="D30" s="1019"/>
      <c r="E30" s="1021"/>
      <c r="F30" s="1019"/>
      <c r="G30" s="1019"/>
      <c r="H30" s="1021" t="s">
        <v>1548</v>
      </c>
      <c r="I30" s="1021"/>
      <c r="J30" s="1021"/>
    </row>
    <row r="31" spans="1:10" ht="15" customHeight="1" x14ac:dyDescent="0.25">
      <c r="A31" s="1191"/>
      <c r="B31" s="1192"/>
      <c r="C31" s="1019"/>
      <c r="D31" s="1019"/>
      <c r="E31" s="1021" t="s">
        <v>1549</v>
      </c>
      <c r="F31" s="1019"/>
      <c r="G31" s="1019"/>
      <c r="H31" s="1019"/>
      <c r="I31" s="1021"/>
      <c r="J31" s="1021"/>
    </row>
    <row r="32" spans="1:10" ht="30" x14ac:dyDescent="0.25">
      <c r="A32" s="1191"/>
      <c r="B32" s="1192"/>
      <c r="C32" s="1019"/>
      <c r="D32" s="1019"/>
      <c r="E32" s="1019"/>
      <c r="F32" s="1019"/>
      <c r="G32" s="1021" t="s">
        <v>1550</v>
      </c>
      <c r="H32" s="1019"/>
      <c r="I32" s="1021"/>
      <c r="J32" s="1021"/>
    </row>
    <row r="33" spans="1:10" ht="30" x14ac:dyDescent="0.25">
      <c r="A33" s="1191"/>
      <c r="B33" s="1192"/>
      <c r="C33" s="1019"/>
      <c r="D33" s="1019"/>
      <c r="E33" s="1021"/>
      <c r="F33" s="1021" t="s">
        <v>1551</v>
      </c>
      <c r="G33" s="1021"/>
      <c r="H33" s="1021"/>
      <c r="I33" s="1021"/>
      <c r="J33" s="1021"/>
    </row>
    <row r="34" spans="1:10" ht="15" customHeight="1" x14ac:dyDescent="0.25">
      <c r="A34" s="1191"/>
      <c r="B34" s="1192"/>
      <c r="C34" s="1019"/>
      <c r="D34" s="1019"/>
      <c r="E34" s="1021" t="s">
        <v>1552</v>
      </c>
      <c r="F34" s="1019"/>
      <c r="G34" s="1019"/>
      <c r="H34" s="1019"/>
      <c r="I34" s="1021"/>
      <c r="J34" s="1021"/>
    </row>
    <row r="35" spans="1:10" ht="15" customHeight="1" x14ac:dyDescent="0.25">
      <c r="A35" s="1191"/>
      <c r="B35" s="1192"/>
      <c r="C35" s="1019"/>
      <c r="D35" s="1019"/>
      <c r="E35" s="1021"/>
      <c r="G35" s="1021" t="s">
        <v>1537</v>
      </c>
      <c r="H35" s="1019"/>
      <c r="I35" s="1021"/>
      <c r="J35" s="1021"/>
    </row>
    <row r="36" spans="1:10" ht="15" customHeight="1" x14ac:dyDescent="0.25">
      <c r="A36" s="1191"/>
      <c r="B36" s="1192"/>
      <c r="C36" s="1019"/>
      <c r="D36" s="1019"/>
      <c r="E36" s="1019"/>
      <c r="F36" s="1019"/>
      <c r="G36" s="1019"/>
      <c r="H36" s="1021" t="s">
        <v>1553</v>
      </c>
      <c r="I36" s="1021"/>
      <c r="J36" s="1021"/>
    </row>
    <row r="37" spans="1:10" ht="15" customHeight="1" x14ac:dyDescent="0.25">
      <c r="A37" s="1191"/>
      <c r="B37" s="1192"/>
      <c r="C37" s="1019"/>
      <c r="D37" s="1019"/>
      <c r="E37" s="1019"/>
      <c r="F37" s="1019"/>
      <c r="G37" s="1019"/>
      <c r="H37" s="1021" t="s">
        <v>1554</v>
      </c>
      <c r="I37" s="1021"/>
      <c r="J37" s="1021"/>
    </row>
    <row r="38" spans="1:10" ht="15" customHeight="1" x14ac:dyDescent="0.25">
      <c r="A38" s="1191"/>
      <c r="B38" s="1192"/>
      <c r="C38" s="1019"/>
      <c r="D38" s="1019"/>
      <c r="E38" s="1019"/>
      <c r="F38" s="1019"/>
      <c r="G38" s="1019"/>
      <c r="H38" s="1021" t="s">
        <v>1555</v>
      </c>
      <c r="I38" s="1021"/>
      <c r="J38" s="1021"/>
    </row>
    <row r="39" spans="1:10" ht="15" customHeight="1" x14ac:dyDescent="0.25">
      <c r="A39" s="1191"/>
      <c r="B39" s="1192"/>
      <c r="C39" s="1019"/>
      <c r="D39" s="1019"/>
      <c r="E39" s="1020" t="s">
        <v>1606</v>
      </c>
      <c r="F39" s="1019"/>
      <c r="G39" s="1019"/>
      <c r="H39" s="1021"/>
      <c r="I39" s="1021"/>
      <c r="J39" s="1021"/>
    </row>
    <row r="40" spans="1:10" ht="15" customHeight="1" x14ac:dyDescent="0.25">
      <c r="A40" s="1191"/>
      <c r="B40" s="1192"/>
      <c r="C40" s="1019"/>
      <c r="D40" s="1019"/>
      <c r="E40" s="1019"/>
      <c r="F40" s="1019"/>
      <c r="G40" s="1019"/>
      <c r="H40" s="1021" t="s">
        <v>1538</v>
      </c>
      <c r="I40" s="1021"/>
      <c r="J40" s="1021"/>
    </row>
    <row r="41" spans="1:10" ht="15.75" customHeight="1" x14ac:dyDescent="0.25">
      <c r="A41" s="1188"/>
      <c r="B41" s="1190"/>
      <c r="C41" s="1019" t="s">
        <v>1584</v>
      </c>
      <c r="D41" s="1019"/>
      <c r="E41" s="1019"/>
      <c r="F41" s="1019"/>
      <c r="G41" s="1019"/>
      <c r="H41" s="1021"/>
      <c r="I41" s="1021"/>
      <c r="J41" s="1021"/>
    </row>
    <row r="42" spans="1:10" ht="15" customHeight="1" x14ac:dyDescent="0.25">
      <c r="A42" s="1187">
        <v>560220</v>
      </c>
      <c r="B42" s="1189" t="s">
        <v>1556</v>
      </c>
      <c r="C42" s="1019"/>
      <c r="D42" s="1019"/>
      <c r="E42" s="1025" t="s">
        <v>1578</v>
      </c>
      <c r="F42" s="1019"/>
      <c r="G42" s="1019"/>
      <c r="H42" s="1019"/>
      <c r="I42" s="1025"/>
      <c r="J42" s="1019"/>
    </row>
    <row r="43" spans="1:10" ht="15" customHeight="1" x14ac:dyDescent="0.25">
      <c r="A43" s="1191"/>
      <c r="B43" s="1192"/>
      <c r="C43" s="1019"/>
      <c r="D43" s="1019"/>
      <c r="E43" s="1025" t="s">
        <v>1582</v>
      </c>
      <c r="F43" s="1019"/>
      <c r="G43" s="1019"/>
      <c r="H43" s="1019"/>
      <c r="I43" s="1025"/>
      <c r="J43" s="1019"/>
    </row>
    <row r="44" spans="1:10" ht="15" customHeight="1" x14ac:dyDescent="0.25">
      <c r="A44" s="1191"/>
      <c r="B44" s="1192"/>
      <c r="C44" s="1019"/>
      <c r="D44" s="1019"/>
      <c r="E44" s="1025" t="s">
        <v>1557</v>
      </c>
      <c r="F44" s="1019"/>
      <c r="G44" s="1019"/>
      <c r="H44" s="1019"/>
      <c r="I44" s="1025"/>
      <c r="J44" s="1019"/>
    </row>
    <row r="45" spans="1:10" ht="15" customHeight="1" x14ac:dyDescent="0.25">
      <c r="A45" s="1191"/>
      <c r="B45" s="1192"/>
      <c r="C45" s="1019"/>
      <c r="D45" s="1019"/>
      <c r="E45" s="1025" t="s">
        <v>1558</v>
      </c>
      <c r="F45" s="1019"/>
      <c r="G45" s="1019"/>
      <c r="H45" s="1019"/>
      <c r="I45" s="1025"/>
      <c r="J45" s="1019"/>
    </row>
    <row r="46" spans="1:10" ht="15" customHeight="1" x14ac:dyDescent="0.25">
      <c r="A46" s="1191"/>
      <c r="B46" s="1192"/>
      <c r="C46" s="1019"/>
      <c r="D46" s="1019"/>
      <c r="E46" s="1025"/>
      <c r="F46" s="1025"/>
      <c r="G46" s="1025"/>
      <c r="H46" s="1025" t="s">
        <v>1559</v>
      </c>
      <c r="I46" s="1025"/>
      <c r="J46" s="1019"/>
    </row>
    <row r="47" spans="1:10" ht="15" customHeight="1" x14ac:dyDescent="0.25">
      <c r="A47" s="1191"/>
      <c r="B47" s="1192"/>
      <c r="C47" s="1019"/>
      <c r="D47" s="1019"/>
      <c r="E47" s="1025" t="s">
        <v>277</v>
      </c>
      <c r="F47" s="1019"/>
      <c r="G47" s="1019"/>
      <c r="H47" s="1019"/>
      <c r="I47" s="1025"/>
      <c r="J47" s="1019"/>
    </row>
    <row r="48" spans="1:10" ht="30" x14ac:dyDescent="0.25">
      <c r="A48" s="1191"/>
      <c r="B48" s="1192"/>
      <c r="C48" s="1019"/>
      <c r="D48" s="1019"/>
      <c r="E48" s="1019"/>
      <c r="F48" s="1019"/>
      <c r="G48" s="1019"/>
      <c r="H48" s="1025" t="s">
        <v>1560</v>
      </c>
      <c r="I48" s="1025"/>
      <c r="J48" s="1019"/>
    </row>
    <row r="49" spans="1:10" ht="15" customHeight="1" x14ac:dyDescent="0.25">
      <c r="A49" s="1191"/>
      <c r="B49" s="1192"/>
      <c r="C49" s="1019"/>
      <c r="D49" s="1019"/>
      <c r="E49" s="1025" t="s">
        <v>1561</v>
      </c>
      <c r="F49" s="1019"/>
      <c r="G49" s="1019"/>
      <c r="H49" s="1019"/>
      <c r="I49" s="1025"/>
      <c r="J49" s="1019"/>
    </row>
    <row r="50" spans="1:10" ht="15.75" customHeight="1" x14ac:dyDescent="0.2">
      <c r="A50" s="1191"/>
      <c r="B50" s="1192"/>
      <c r="C50" s="1019"/>
      <c r="D50" s="1019"/>
      <c r="E50" s="1026"/>
      <c r="F50" s="1026"/>
      <c r="G50" s="1026"/>
      <c r="H50" s="1026" t="s">
        <v>1554</v>
      </c>
      <c r="I50" s="1026"/>
      <c r="J50" s="1019"/>
    </row>
    <row r="51" spans="1:10" ht="15.75" customHeight="1" x14ac:dyDescent="0.2">
      <c r="A51" s="1191"/>
      <c r="B51" s="1192"/>
      <c r="C51" s="1019"/>
      <c r="D51" s="1019"/>
      <c r="E51" s="1026" t="s">
        <v>1592</v>
      </c>
      <c r="F51" s="1026"/>
      <c r="G51" s="1026"/>
      <c r="H51" s="1026"/>
      <c r="I51" s="1026"/>
      <c r="J51" s="1019"/>
    </row>
    <row r="52" spans="1:10" ht="15.75" customHeight="1" x14ac:dyDescent="0.25">
      <c r="A52" s="1191"/>
      <c r="B52" s="1192"/>
      <c r="C52" s="1019"/>
      <c r="D52" s="1019"/>
      <c r="E52" s="1021"/>
      <c r="F52" s="1021"/>
      <c r="G52" s="1021"/>
      <c r="H52" s="1021" t="s">
        <v>1553</v>
      </c>
      <c r="I52" s="1021"/>
      <c r="J52" s="1019"/>
    </row>
    <row r="53" spans="1:10" ht="30" x14ac:dyDescent="0.2">
      <c r="A53" s="1191"/>
      <c r="B53" s="1192"/>
      <c r="C53" s="1019"/>
      <c r="D53" s="1019"/>
      <c r="E53" s="1026" t="s">
        <v>1531</v>
      </c>
      <c r="F53" s="1026"/>
      <c r="G53" s="1026"/>
      <c r="H53" s="1026"/>
      <c r="I53" s="1026"/>
      <c r="J53" s="1019"/>
    </row>
    <row r="54" spans="1:10" ht="15.75" customHeight="1" x14ac:dyDescent="0.2">
      <c r="A54" s="1188"/>
      <c r="B54" s="1190"/>
      <c r="C54" s="1019"/>
      <c r="D54" s="1019"/>
      <c r="E54" s="1026" t="s">
        <v>1579</v>
      </c>
      <c r="F54" s="1026"/>
      <c r="G54" s="1026"/>
      <c r="H54" s="1026"/>
      <c r="I54" s="1026"/>
      <c r="J54" s="1019"/>
    </row>
    <row r="55" spans="1:10" ht="63" customHeight="1" x14ac:dyDescent="0.2">
      <c r="A55" s="1187" t="s">
        <v>4</v>
      </c>
      <c r="B55" s="1189" t="s">
        <v>1562</v>
      </c>
      <c r="C55" s="1019"/>
      <c r="D55" s="1019"/>
      <c r="E55" s="1027" t="s">
        <v>1563</v>
      </c>
      <c r="F55" s="1027"/>
      <c r="G55" s="1020"/>
      <c r="H55" s="1020"/>
      <c r="I55" s="1019"/>
      <c r="J55" s="1019"/>
    </row>
    <row r="56" spans="1:10" ht="15.75" customHeight="1" x14ac:dyDescent="0.2">
      <c r="A56" s="1188"/>
      <c r="B56" s="1190"/>
      <c r="C56" s="1019"/>
      <c r="D56" s="1019"/>
      <c r="E56" s="1027" t="s">
        <v>4684</v>
      </c>
      <c r="F56" s="1027"/>
      <c r="G56" s="1020"/>
      <c r="H56" s="1020"/>
      <c r="I56" s="1019"/>
      <c r="J56" s="1019"/>
    </row>
    <row r="57" spans="1:10" ht="94.5" x14ac:dyDescent="0.2">
      <c r="A57" s="1028" t="s">
        <v>6</v>
      </c>
      <c r="B57" s="958" t="s">
        <v>1564</v>
      </c>
      <c r="C57" s="1019"/>
      <c r="D57" s="1019"/>
      <c r="E57" s="1019"/>
      <c r="F57" s="1019"/>
      <c r="G57" s="1019"/>
      <c r="H57" s="1019"/>
      <c r="I57" s="1019"/>
      <c r="J57" s="1019" t="s">
        <v>1565</v>
      </c>
    </row>
    <row r="58" spans="1:10" ht="30" x14ac:dyDescent="0.25">
      <c r="A58" s="1182" t="s">
        <v>7</v>
      </c>
      <c r="B58" s="1183" t="s">
        <v>1566</v>
      </c>
      <c r="C58" s="1019"/>
      <c r="D58" s="1019"/>
      <c r="E58" s="1019"/>
      <c r="F58" s="1019"/>
      <c r="G58" s="1019"/>
      <c r="H58" s="1025" t="s">
        <v>1567</v>
      </c>
      <c r="I58" s="1025"/>
      <c r="J58" s="1019"/>
    </row>
    <row r="59" spans="1:10" ht="30" x14ac:dyDescent="0.25">
      <c r="A59" s="1182"/>
      <c r="B59" s="1183"/>
      <c r="C59" s="1019"/>
      <c r="D59" s="1019"/>
      <c r="E59" s="1019"/>
      <c r="F59" s="1019"/>
      <c r="G59" s="1019"/>
      <c r="H59" s="1025" t="s">
        <v>1573</v>
      </c>
      <c r="I59" s="1025"/>
      <c r="J59" s="1019"/>
    </row>
    <row r="60" spans="1:10" ht="30" x14ac:dyDescent="0.2">
      <c r="A60" s="1182"/>
      <c r="B60" s="1183"/>
      <c r="C60" s="1019"/>
      <c r="D60" s="1019"/>
      <c r="E60" s="1019"/>
      <c r="F60" s="1019"/>
      <c r="G60" s="1019"/>
      <c r="H60" s="1027" t="s">
        <v>1568</v>
      </c>
      <c r="I60" s="1027"/>
      <c r="J60" s="1019"/>
    </row>
    <row r="61" spans="1:10" ht="30" x14ac:dyDescent="0.2">
      <c r="A61" s="1182"/>
      <c r="B61" s="1183"/>
      <c r="C61" s="1019"/>
      <c r="D61" s="1019"/>
      <c r="E61" s="1019"/>
      <c r="F61" s="1019"/>
      <c r="G61" s="1019"/>
      <c r="H61" s="1027" t="s">
        <v>1569</v>
      </c>
      <c r="I61" s="1027"/>
      <c r="J61" s="1019"/>
    </row>
    <row r="62" spans="1:10" ht="45" x14ac:dyDescent="0.25">
      <c r="A62" s="1182"/>
      <c r="B62" s="1183"/>
      <c r="C62" s="1019"/>
      <c r="D62" s="1019"/>
      <c r="E62" s="1019"/>
      <c r="F62" s="1019"/>
      <c r="G62" s="1019"/>
      <c r="H62" s="1025" t="s">
        <v>1570</v>
      </c>
      <c r="I62" s="1025"/>
      <c r="J62" s="1019"/>
    </row>
    <row r="63" spans="1:10" ht="30" x14ac:dyDescent="0.25">
      <c r="A63" s="1182"/>
      <c r="B63" s="1183"/>
      <c r="C63" s="1019"/>
      <c r="D63" s="1019"/>
      <c r="E63" s="1019"/>
      <c r="F63" s="1019"/>
      <c r="G63" s="1019"/>
      <c r="H63" s="1025" t="s">
        <v>1793</v>
      </c>
      <c r="I63" s="1025"/>
      <c r="J63" s="1019"/>
    </row>
    <row r="64" spans="1:10" ht="15" x14ac:dyDescent="0.2">
      <c r="A64" s="1182"/>
      <c r="B64" s="1183"/>
      <c r="C64" s="1019"/>
      <c r="D64" s="1019"/>
      <c r="E64" s="1019"/>
      <c r="F64" s="1019"/>
      <c r="G64" s="1019"/>
      <c r="H64" s="1027" t="s">
        <v>1571</v>
      </c>
      <c r="I64" s="1027"/>
      <c r="J64" s="1019"/>
    </row>
    <row r="65" spans="1:10" ht="30" customHeight="1" x14ac:dyDescent="0.2">
      <c r="A65" s="1187" t="s">
        <v>8</v>
      </c>
      <c r="B65" s="1189" t="s">
        <v>1572</v>
      </c>
      <c r="C65" s="1019"/>
      <c r="D65" s="1019"/>
      <c r="E65" s="1029"/>
      <c r="F65" s="1019"/>
      <c r="G65" s="1019"/>
      <c r="H65" s="1020" t="s">
        <v>1568</v>
      </c>
      <c r="I65" s="1020"/>
      <c r="J65" s="1019"/>
    </row>
    <row r="66" spans="1:10" ht="30" x14ac:dyDescent="0.2">
      <c r="A66" s="1191"/>
      <c r="B66" s="1192"/>
      <c r="C66" s="1019"/>
      <c r="D66" s="1019"/>
      <c r="E66" s="1029"/>
      <c r="F66" s="1019"/>
      <c r="G66" s="1019"/>
      <c r="H66" s="1020" t="s">
        <v>1573</v>
      </c>
      <c r="I66" s="1020"/>
      <c r="J66" s="1019"/>
    </row>
    <row r="67" spans="1:10" ht="30" x14ac:dyDescent="0.2">
      <c r="A67" s="1191"/>
      <c r="B67" s="1192"/>
      <c r="C67" s="1019"/>
      <c r="D67" s="1019"/>
      <c r="E67" s="1029"/>
      <c r="F67" s="1019"/>
      <c r="G67" s="1019"/>
      <c r="H67" s="1020" t="s">
        <v>1574</v>
      </c>
      <c r="I67" s="1020"/>
      <c r="J67" s="1019"/>
    </row>
    <row r="68" spans="1:10" ht="15.75" customHeight="1" x14ac:dyDescent="0.2">
      <c r="A68" s="1188"/>
      <c r="B68" s="1190"/>
      <c r="C68" s="1019"/>
      <c r="D68" s="1019"/>
      <c r="E68" s="1027" t="s">
        <v>4684</v>
      </c>
      <c r="F68" s="1019"/>
      <c r="G68" s="1019"/>
      <c r="H68" s="1020"/>
      <c r="I68" s="1020"/>
      <c r="J68" s="1019"/>
    </row>
    <row r="69" spans="1:10" ht="78.75" customHeight="1" x14ac:dyDescent="0.2">
      <c r="A69" s="1187" t="s">
        <v>9</v>
      </c>
      <c r="B69" s="1189" t="s">
        <v>1575</v>
      </c>
      <c r="C69" s="1019"/>
      <c r="D69" s="1019"/>
      <c r="E69" s="1020" t="s">
        <v>1576</v>
      </c>
      <c r="F69" s="1020"/>
      <c r="G69" s="1020"/>
      <c r="H69" s="1019"/>
      <c r="I69" s="1019"/>
      <c r="J69" s="1019"/>
    </row>
    <row r="70" spans="1:10" ht="15.75" customHeight="1" x14ac:dyDescent="0.2">
      <c r="A70" s="1188"/>
      <c r="B70" s="1190"/>
      <c r="C70" s="1019"/>
      <c r="D70" s="1019"/>
      <c r="E70" s="1027" t="s">
        <v>4684</v>
      </c>
      <c r="F70" s="1020"/>
      <c r="G70" s="1020"/>
      <c r="H70" s="1019"/>
      <c r="I70" s="1019"/>
      <c r="J70" s="1019"/>
    </row>
    <row r="71" spans="1:10" ht="15" x14ac:dyDescent="0.25">
      <c r="A71" s="1182" t="s">
        <v>11</v>
      </c>
      <c r="B71" s="1183" t="s">
        <v>1577</v>
      </c>
      <c r="C71" s="1019"/>
      <c r="D71" s="1019"/>
      <c r="E71" s="1020" t="s">
        <v>1578</v>
      </c>
      <c r="F71" s="1020"/>
      <c r="G71" s="1020"/>
      <c r="H71" s="1020"/>
      <c r="I71" s="1021"/>
      <c r="J71" s="1019"/>
    </row>
    <row r="72" spans="1:10" ht="15" x14ac:dyDescent="0.2">
      <c r="A72" s="1182"/>
      <c r="B72" s="1183"/>
      <c r="C72" s="1019"/>
      <c r="D72" s="1019"/>
      <c r="E72" s="1020" t="s">
        <v>1558</v>
      </c>
      <c r="F72" s="1020"/>
      <c r="G72" s="1020"/>
      <c r="H72" s="1020"/>
      <c r="I72" s="1019"/>
      <c r="J72" s="1019"/>
    </row>
    <row r="73" spans="1:10" ht="15" x14ac:dyDescent="0.2">
      <c r="A73" s="1182"/>
      <c r="B73" s="1183"/>
      <c r="C73" s="1019"/>
      <c r="D73" s="1019"/>
      <c r="E73" s="1020"/>
      <c r="F73" s="1014"/>
      <c r="G73" s="1020" t="s">
        <v>1579</v>
      </c>
      <c r="H73" s="1020"/>
      <c r="I73" s="1019"/>
      <c r="J73" s="1019"/>
    </row>
    <row r="74" spans="1:10" ht="15" x14ac:dyDescent="0.2">
      <c r="A74" s="1182"/>
      <c r="B74" s="1183"/>
      <c r="C74" s="1019"/>
      <c r="D74" s="1019"/>
      <c r="E74" s="1020" t="s">
        <v>1580</v>
      </c>
      <c r="F74" s="1020"/>
      <c r="G74" s="1020"/>
      <c r="H74" s="1020"/>
      <c r="I74" s="1019"/>
      <c r="J74" s="1019"/>
    </row>
    <row r="75" spans="1:10" ht="15" x14ac:dyDescent="0.2">
      <c r="A75" s="1182"/>
      <c r="B75" s="1183"/>
      <c r="C75" s="1019"/>
      <c r="D75" s="1019"/>
      <c r="E75" s="1020" t="s">
        <v>1530</v>
      </c>
      <c r="F75" s="1020"/>
      <c r="G75" s="1020"/>
      <c r="H75" s="1020"/>
      <c r="I75" s="1019"/>
      <c r="J75" s="1019"/>
    </row>
    <row r="76" spans="1:10" ht="15" x14ac:dyDescent="0.2">
      <c r="A76" s="1182"/>
      <c r="B76" s="1183"/>
      <c r="C76" s="1019"/>
      <c r="D76" s="1019"/>
      <c r="E76" s="1020" t="s">
        <v>1555</v>
      </c>
      <c r="F76" s="1020"/>
      <c r="G76" s="1020"/>
      <c r="H76" s="1020"/>
      <c r="I76" s="1019"/>
      <c r="J76" s="1019"/>
    </row>
    <row r="77" spans="1:10" ht="15" x14ac:dyDescent="0.2">
      <c r="A77" s="1182"/>
      <c r="B77" s="1183"/>
      <c r="C77" s="1019"/>
      <c r="D77" s="1019"/>
      <c r="E77" s="1020"/>
      <c r="F77" s="1020"/>
      <c r="G77" s="1020"/>
      <c r="H77" s="1020" t="s">
        <v>1780</v>
      </c>
      <c r="I77" s="1019"/>
      <c r="J77" s="1019"/>
    </row>
    <row r="78" spans="1:10" ht="15" x14ac:dyDescent="0.2">
      <c r="A78" s="1182"/>
      <c r="B78" s="1183"/>
      <c r="C78" s="1019"/>
      <c r="D78" s="1019"/>
      <c r="E78" s="1020" t="s">
        <v>1581</v>
      </c>
      <c r="F78" s="1020"/>
      <c r="G78" s="1020"/>
      <c r="H78" s="1020"/>
      <c r="I78" s="1020"/>
      <c r="J78" s="1019"/>
    </row>
    <row r="79" spans="1:10" ht="15" x14ac:dyDescent="0.25">
      <c r="A79" s="1182"/>
      <c r="B79" s="1183"/>
      <c r="C79" s="1019"/>
      <c r="D79" s="1019"/>
      <c r="E79" s="1021" t="s">
        <v>1582</v>
      </c>
      <c r="F79" s="1020"/>
      <c r="G79" s="1020"/>
      <c r="H79" s="1020"/>
      <c r="I79" s="1019"/>
      <c r="J79" s="1019"/>
    </row>
    <row r="80" spans="1:10" ht="30" x14ac:dyDescent="0.25">
      <c r="A80" s="1182"/>
      <c r="B80" s="1183"/>
      <c r="C80" s="1019"/>
      <c r="D80" s="1019"/>
      <c r="E80" s="1020"/>
      <c r="F80" s="1020"/>
      <c r="G80" s="1020"/>
      <c r="H80" s="1025" t="s">
        <v>1560</v>
      </c>
      <c r="I80" s="1020"/>
      <c r="J80" s="1019"/>
    </row>
    <row r="81" spans="1:10" ht="30" x14ac:dyDescent="0.2">
      <c r="A81" s="1182"/>
      <c r="B81" s="1183"/>
      <c r="C81" s="1019"/>
      <c r="D81" s="1019"/>
      <c r="E81" s="1023"/>
      <c r="F81" s="1020"/>
      <c r="G81" s="1020"/>
      <c r="H81" s="1020" t="s">
        <v>1557</v>
      </c>
      <c r="I81" s="1020"/>
      <c r="J81" s="1019"/>
    </row>
    <row r="82" spans="1:10" ht="15" x14ac:dyDescent="0.25">
      <c r="A82" s="1182"/>
      <c r="B82" s="1183"/>
      <c r="C82" s="1019"/>
      <c r="D82" s="1019"/>
      <c r="E82" s="1020" t="s">
        <v>1781</v>
      </c>
      <c r="F82" s="1020"/>
      <c r="G82" s="1021"/>
      <c r="H82" s="1020"/>
      <c r="I82" s="1020"/>
      <c r="J82" s="1019"/>
    </row>
    <row r="83" spans="1:10" ht="15" customHeight="1" x14ac:dyDescent="0.2">
      <c r="A83" s="1187" t="s">
        <v>12</v>
      </c>
      <c r="B83" s="1189" t="s">
        <v>1583</v>
      </c>
      <c r="C83" s="1019"/>
      <c r="D83" s="1019"/>
      <c r="E83" s="1020" t="s">
        <v>1547</v>
      </c>
      <c r="F83" s="1020"/>
      <c r="G83" s="1020"/>
      <c r="H83" s="1020"/>
      <c r="I83" s="1020"/>
      <c r="J83" s="1019"/>
    </row>
    <row r="84" spans="1:10" ht="30" x14ac:dyDescent="0.2">
      <c r="A84" s="1191"/>
      <c r="B84" s="1192"/>
      <c r="C84" s="1014"/>
      <c r="D84" s="1020"/>
      <c r="E84" s="1020" t="s">
        <v>1794</v>
      </c>
      <c r="F84" s="1020"/>
      <c r="G84" s="1020"/>
      <c r="H84" s="1020"/>
      <c r="I84" s="1020"/>
      <c r="J84" s="1019"/>
    </row>
    <row r="85" spans="1:10" ht="15" customHeight="1" x14ac:dyDescent="0.2">
      <c r="A85" s="1191"/>
      <c r="B85" s="1192"/>
      <c r="C85" s="1020" t="s">
        <v>1584</v>
      </c>
      <c r="D85" s="1020"/>
      <c r="E85" s="1020"/>
      <c r="F85" s="1020"/>
      <c r="G85" s="1020"/>
      <c r="H85" s="1020"/>
      <c r="I85" s="1020"/>
      <c r="J85" s="1019"/>
    </row>
    <row r="86" spans="1:10" ht="45" x14ac:dyDescent="0.2">
      <c r="A86" s="1191"/>
      <c r="B86" s="1192"/>
      <c r="C86" s="1019"/>
      <c r="D86" s="1019"/>
      <c r="E86" s="1020"/>
      <c r="F86" s="1020" t="s">
        <v>1795</v>
      </c>
      <c r="G86" s="1020"/>
      <c r="H86" s="1020"/>
      <c r="I86" s="1019"/>
      <c r="J86" s="1019"/>
    </row>
    <row r="87" spans="1:10" ht="15.75" customHeight="1" x14ac:dyDescent="0.2">
      <c r="A87" s="1188"/>
      <c r="B87" s="1190"/>
      <c r="C87" s="1019"/>
      <c r="D87" s="1019"/>
      <c r="E87" s="1020" t="s">
        <v>4683</v>
      </c>
      <c r="F87" s="1020"/>
      <c r="G87" s="1020"/>
      <c r="H87" s="1020"/>
      <c r="I87" s="1019"/>
      <c r="J87" s="1019"/>
    </row>
    <row r="88" spans="1:10" ht="47.25" x14ac:dyDescent="0.2">
      <c r="A88" s="1028" t="s">
        <v>13</v>
      </c>
      <c r="B88" s="958" t="s">
        <v>1585</v>
      </c>
      <c r="C88" s="1020"/>
      <c r="D88" s="1020" t="s">
        <v>1586</v>
      </c>
      <c r="E88" s="1020"/>
      <c r="F88" s="1020"/>
      <c r="G88" s="1020"/>
      <c r="H88" s="1020"/>
      <c r="I88" s="1019"/>
      <c r="J88" s="1019"/>
    </row>
    <row r="89" spans="1:10" ht="30" x14ac:dyDescent="0.2">
      <c r="A89" s="1182" t="s">
        <v>14</v>
      </c>
      <c r="B89" s="1183" t="s">
        <v>1587</v>
      </c>
      <c r="C89" s="1019"/>
      <c r="D89" s="1019"/>
      <c r="E89" s="1020"/>
      <c r="F89" s="1020"/>
      <c r="G89" s="1020"/>
      <c r="H89" s="1020" t="s">
        <v>1588</v>
      </c>
      <c r="I89" s="1020"/>
      <c r="J89" s="1019"/>
    </row>
    <row r="90" spans="1:10" ht="30" x14ac:dyDescent="0.2">
      <c r="A90" s="1182"/>
      <c r="B90" s="1183"/>
      <c r="C90" s="1019"/>
      <c r="D90" s="1019"/>
      <c r="E90" s="1020" t="s">
        <v>1589</v>
      </c>
      <c r="F90" s="1020"/>
      <c r="G90" s="1020"/>
      <c r="H90" s="1020"/>
      <c r="I90" s="1020"/>
      <c r="J90" s="1019"/>
    </row>
    <row r="91" spans="1:10" ht="30" x14ac:dyDescent="0.2">
      <c r="A91" s="1182"/>
      <c r="B91" s="1183"/>
      <c r="C91" s="1019"/>
      <c r="D91" s="1019"/>
      <c r="E91" s="1020"/>
      <c r="F91" s="1020"/>
      <c r="G91" s="1020"/>
      <c r="H91" s="1020" t="s">
        <v>1590</v>
      </c>
      <c r="I91" s="1020"/>
      <c r="J91" s="1019"/>
    </row>
    <row r="92" spans="1:10" ht="15" x14ac:dyDescent="0.2">
      <c r="A92" s="1182"/>
      <c r="B92" s="1183"/>
      <c r="C92" s="1019"/>
      <c r="D92" s="1019"/>
      <c r="E92" s="1020"/>
      <c r="F92" s="1020"/>
      <c r="G92" s="1020"/>
      <c r="H92" s="1020" t="s">
        <v>1591</v>
      </c>
      <c r="I92" s="1020"/>
      <c r="J92" s="1019"/>
    </row>
    <row r="93" spans="1:10" ht="15" x14ac:dyDescent="0.2">
      <c r="A93" s="1182" t="s">
        <v>16</v>
      </c>
      <c r="B93" s="1183" t="s">
        <v>1593</v>
      </c>
      <c r="C93" s="1019"/>
      <c r="D93" s="1019"/>
      <c r="E93" s="1020" t="s">
        <v>1582</v>
      </c>
      <c r="F93" s="1020"/>
      <c r="G93" s="1020"/>
      <c r="H93" s="1020"/>
      <c r="I93" s="1019"/>
      <c r="J93" s="1019"/>
    </row>
    <row r="94" spans="1:10" ht="15" x14ac:dyDescent="0.2">
      <c r="A94" s="1182"/>
      <c r="B94" s="1183"/>
      <c r="C94" s="1019"/>
      <c r="D94" s="1019"/>
      <c r="E94" s="1020" t="s">
        <v>1594</v>
      </c>
      <c r="F94" s="1020"/>
      <c r="G94" s="1020"/>
      <c r="H94" s="1020"/>
      <c r="I94" s="1019"/>
      <c r="J94" s="1019"/>
    </row>
    <row r="95" spans="1:10" ht="15" x14ac:dyDescent="0.2">
      <c r="A95" s="1182"/>
      <c r="B95" s="1183"/>
      <c r="C95" s="1019"/>
      <c r="D95" s="1019"/>
      <c r="E95" s="1020" t="s">
        <v>1578</v>
      </c>
      <c r="F95" s="1020"/>
      <c r="G95" s="1020"/>
      <c r="H95" s="1020"/>
      <c r="I95" s="1019"/>
      <c r="J95" s="1019"/>
    </row>
    <row r="96" spans="1:10" ht="15" x14ac:dyDescent="0.2">
      <c r="A96" s="1182"/>
      <c r="B96" s="1183"/>
      <c r="C96" s="1019"/>
      <c r="D96" s="1019"/>
      <c r="E96" s="1020" t="s">
        <v>1559</v>
      </c>
      <c r="F96" s="1020"/>
      <c r="G96" s="1020"/>
      <c r="H96" s="1020"/>
      <c r="I96" s="1019"/>
      <c r="J96" s="1019"/>
    </row>
    <row r="97" spans="1:10" ht="30" x14ac:dyDescent="0.2">
      <c r="A97" s="1182" t="s">
        <v>17</v>
      </c>
      <c r="B97" s="1183" t="s">
        <v>1595</v>
      </c>
      <c r="C97" s="1019"/>
      <c r="D97" s="1019"/>
      <c r="E97" s="1020"/>
      <c r="F97" s="1030"/>
      <c r="G97" s="1020" t="s">
        <v>1596</v>
      </c>
      <c r="H97" s="1020"/>
      <c r="I97" s="1019"/>
      <c r="J97" s="1019"/>
    </row>
    <row r="98" spans="1:10" ht="15" x14ac:dyDescent="0.2">
      <c r="A98" s="1182"/>
      <c r="B98" s="1183"/>
      <c r="C98" s="1019"/>
      <c r="D98" s="1019"/>
      <c r="E98" s="1020"/>
      <c r="F98" s="1030"/>
      <c r="G98" s="1020" t="s">
        <v>1597</v>
      </c>
      <c r="H98" s="1020"/>
      <c r="I98" s="1019"/>
      <c r="J98" s="1019"/>
    </row>
    <row r="99" spans="1:10" ht="15" x14ac:dyDescent="0.2">
      <c r="A99" s="1182" t="s">
        <v>18</v>
      </c>
      <c r="B99" s="1183" t="s">
        <v>1598</v>
      </c>
      <c r="C99" s="1019"/>
      <c r="D99" s="1019"/>
      <c r="E99" s="1020" t="s">
        <v>1599</v>
      </c>
      <c r="F99" s="1020"/>
      <c r="G99" s="1020"/>
      <c r="H99" s="1020"/>
      <c r="I99" s="1019"/>
      <c r="J99" s="1019"/>
    </row>
    <row r="100" spans="1:10" ht="15" x14ac:dyDescent="0.2">
      <c r="A100" s="1182"/>
      <c r="B100" s="1183"/>
      <c r="C100" s="1019"/>
      <c r="D100" s="1019"/>
      <c r="E100" s="1020" t="s">
        <v>1559</v>
      </c>
      <c r="F100" s="1020"/>
      <c r="G100" s="1020"/>
      <c r="H100" s="1020"/>
      <c r="I100" s="1019"/>
      <c r="J100" s="1019"/>
    </row>
    <row r="101" spans="1:10" ht="15" x14ac:dyDescent="0.2">
      <c r="A101" s="1182"/>
      <c r="B101" s="1183"/>
      <c r="C101" s="1019"/>
      <c r="D101" s="1019"/>
      <c r="E101" s="1019"/>
      <c r="F101" s="1020" t="s">
        <v>1579</v>
      </c>
      <c r="G101" s="1020"/>
      <c r="H101" s="1020"/>
      <c r="I101" s="1019"/>
      <c r="J101" s="1019"/>
    </row>
    <row r="102" spans="1:10" ht="15" x14ac:dyDescent="0.2">
      <c r="A102" s="1182"/>
      <c r="B102" s="1183"/>
      <c r="C102" s="1019"/>
      <c r="D102" s="1019"/>
      <c r="E102" s="1020" t="s">
        <v>1600</v>
      </c>
      <c r="F102" s="1020"/>
      <c r="G102" s="1020"/>
      <c r="H102" s="1020"/>
      <c r="I102" s="1019"/>
      <c r="J102" s="1019"/>
    </row>
    <row r="103" spans="1:10" ht="15" x14ac:dyDescent="0.2">
      <c r="A103" s="1182"/>
      <c r="B103" s="1183"/>
      <c r="C103" s="1019"/>
      <c r="D103" s="1019"/>
      <c r="E103" s="1020" t="s">
        <v>1554</v>
      </c>
      <c r="F103" s="1020"/>
      <c r="G103" s="1020"/>
      <c r="H103" s="1020"/>
      <c r="I103" s="1019"/>
      <c r="J103" s="1019"/>
    </row>
    <row r="104" spans="1:10" ht="15" x14ac:dyDescent="0.2">
      <c r="A104" s="1182"/>
      <c r="B104" s="1183"/>
      <c r="C104" s="1019"/>
      <c r="D104" s="1019"/>
      <c r="E104" s="1020" t="s">
        <v>1601</v>
      </c>
      <c r="F104" s="1020"/>
      <c r="G104" s="1020"/>
      <c r="H104" s="1020"/>
      <c r="I104" s="1019"/>
      <c r="J104" s="1019"/>
    </row>
    <row r="105" spans="1:10" ht="15" x14ac:dyDescent="0.25">
      <c r="A105" s="1182"/>
      <c r="B105" s="1183"/>
      <c r="C105" s="1019"/>
      <c r="D105" s="1019"/>
      <c r="E105" s="1021"/>
      <c r="F105" s="1021" t="s">
        <v>1602</v>
      </c>
      <c r="G105" s="1020"/>
      <c r="H105" s="1020"/>
      <c r="I105" s="1019"/>
      <c r="J105" s="1019"/>
    </row>
    <row r="106" spans="1:10" ht="15" x14ac:dyDescent="0.25">
      <c r="A106" s="1182" t="s">
        <v>19</v>
      </c>
      <c r="B106" s="1183" t="s">
        <v>1603</v>
      </c>
      <c r="C106" s="1019"/>
      <c r="D106" s="1019"/>
      <c r="E106" s="1021" t="s">
        <v>1547</v>
      </c>
      <c r="F106" s="1021"/>
      <c r="G106" s="1021"/>
      <c r="H106" s="1021"/>
      <c r="I106" s="1021"/>
      <c r="J106" s="1019"/>
    </row>
    <row r="107" spans="1:10" ht="30" x14ac:dyDescent="0.25">
      <c r="A107" s="1182"/>
      <c r="B107" s="1183"/>
      <c r="C107" s="1019"/>
      <c r="D107" s="1019"/>
      <c r="E107" s="1021"/>
      <c r="F107" s="1021" t="s">
        <v>1551</v>
      </c>
      <c r="G107" s="1021"/>
      <c r="H107" s="1021"/>
      <c r="I107" s="1021"/>
      <c r="J107" s="1019"/>
    </row>
    <row r="108" spans="1:10" ht="30" x14ac:dyDescent="0.25">
      <c r="A108" s="1182"/>
      <c r="B108" s="1183"/>
      <c r="C108" s="1019"/>
      <c r="D108" s="1019"/>
      <c r="E108" s="1021"/>
      <c r="F108" s="1021"/>
      <c r="G108" s="1021" t="s">
        <v>1550</v>
      </c>
      <c r="H108" s="1021"/>
      <c r="I108" s="1021"/>
      <c r="J108" s="1019"/>
    </row>
    <row r="109" spans="1:10" ht="45" x14ac:dyDescent="0.25">
      <c r="A109" s="1182"/>
      <c r="B109" s="1183"/>
      <c r="C109" s="1019"/>
      <c r="D109" s="1019"/>
      <c r="E109" s="1021"/>
      <c r="F109" s="1021"/>
      <c r="G109" s="1021"/>
      <c r="H109" s="1021" t="s">
        <v>1604</v>
      </c>
      <c r="I109" s="1021"/>
      <c r="J109" s="1019"/>
    </row>
    <row r="110" spans="1:10" ht="15" x14ac:dyDescent="0.25">
      <c r="A110" s="1182"/>
      <c r="B110" s="1183"/>
      <c r="C110" s="1019"/>
      <c r="D110" s="1019"/>
      <c r="E110" s="1021" t="s">
        <v>1548</v>
      </c>
      <c r="F110" s="1021"/>
      <c r="G110" s="1021"/>
      <c r="H110" s="1021"/>
      <c r="I110" s="1021"/>
      <c r="J110" s="1019"/>
    </row>
    <row r="111" spans="1:10" ht="15" x14ac:dyDescent="0.25">
      <c r="A111" s="1182"/>
      <c r="B111" s="1183"/>
      <c r="C111" s="1020" t="s">
        <v>1584</v>
      </c>
      <c r="D111" s="1020"/>
      <c r="E111" s="1021"/>
      <c r="F111" s="1021"/>
      <c r="G111" s="1021"/>
      <c r="H111" s="1021"/>
      <c r="I111" s="1021"/>
      <c r="J111" s="1019"/>
    </row>
    <row r="112" spans="1:10" ht="15" customHeight="1" x14ac:dyDescent="0.25">
      <c r="A112" s="1187" t="s">
        <v>20</v>
      </c>
      <c r="B112" s="1189" t="s">
        <v>1605</v>
      </c>
      <c r="C112" s="1020"/>
      <c r="D112" s="1020"/>
      <c r="E112" s="1026" t="s">
        <v>1606</v>
      </c>
      <c r="F112" s="1021"/>
      <c r="G112" s="1021"/>
      <c r="H112" s="1021"/>
      <c r="I112" s="1021"/>
      <c r="J112" s="1019"/>
    </row>
    <row r="113" spans="1:10" ht="15" customHeight="1" x14ac:dyDescent="0.25">
      <c r="A113" s="1191"/>
      <c r="B113" s="1192"/>
      <c r="C113" s="1019"/>
      <c r="D113" s="1019"/>
      <c r="E113" s="1026"/>
      <c r="F113" s="1021"/>
      <c r="G113" s="1021"/>
      <c r="H113" s="1021" t="s">
        <v>1608</v>
      </c>
      <c r="I113" s="1021"/>
      <c r="J113" s="1026"/>
    </row>
    <row r="114" spans="1:10" ht="15" x14ac:dyDescent="0.25">
      <c r="A114" s="1191"/>
      <c r="B114" s="1192"/>
      <c r="C114" s="1019"/>
      <c r="D114" s="1019"/>
      <c r="E114" s="1030"/>
      <c r="F114" s="1021"/>
      <c r="G114" s="1021" t="s">
        <v>1609</v>
      </c>
      <c r="H114" s="1021"/>
      <c r="I114" s="1021"/>
      <c r="J114" s="1026"/>
    </row>
    <row r="115" spans="1:10" ht="15" customHeight="1" x14ac:dyDescent="0.2">
      <c r="A115" s="1191"/>
      <c r="B115" s="1192"/>
      <c r="C115" s="1019"/>
      <c r="D115" s="1019"/>
      <c r="E115" s="1020"/>
      <c r="F115" s="1020"/>
      <c r="G115" s="1020"/>
      <c r="H115" s="1020" t="s">
        <v>1780</v>
      </c>
      <c r="I115" s="1027"/>
      <c r="J115" s="1019"/>
    </row>
    <row r="116" spans="1:10" ht="15" customHeight="1" x14ac:dyDescent="0.2">
      <c r="A116" s="1191"/>
      <c r="B116" s="1192"/>
      <c r="C116" s="1019"/>
      <c r="D116" s="1019"/>
      <c r="E116" s="1027"/>
      <c r="F116" s="1027"/>
      <c r="G116" s="1027"/>
      <c r="H116" s="1027" t="s">
        <v>1610</v>
      </c>
      <c r="I116" s="1027"/>
      <c r="J116" s="1019"/>
    </row>
    <row r="117" spans="1:10" ht="15" customHeight="1" x14ac:dyDescent="0.2">
      <c r="A117" s="1191"/>
      <c r="B117" s="1192"/>
      <c r="C117" s="1019"/>
      <c r="D117" s="1019"/>
      <c r="E117" s="1020" t="s">
        <v>1781</v>
      </c>
      <c r="F117" s="1027"/>
      <c r="G117" s="1027"/>
      <c r="H117" s="1020"/>
      <c r="I117" s="1027"/>
      <c r="J117" s="1019"/>
    </row>
    <row r="118" spans="1:10" ht="15" customHeight="1" x14ac:dyDescent="0.2">
      <c r="A118" s="1191"/>
      <c r="B118" s="1192"/>
      <c r="C118" s="1019"/>
      <c r="D118" s="1019"/>
      <c r="E118" s="1020" t="s">
        <v>1582</v>
      </c>
      <c r="F118" s="1020"/>
      <c r="G118" s="1020"/>
      <c r="H118" s="1020"/>
      <c r="I118" s="1027"/>
      <c r="J118" s="1019"/>
    </row>
    <row r="119" spans="1:10" ht="15" customHeight="1" x14ac:dyDescent="0.2">
      <c r="A119" s="1191"/>
      <c r="B119" s="1192"/>
      <c r="C119" s="1019"/>
      <c r="D119" s="1019"/>
      <c r="E119" s="1020" t="s">
        <v>1642</v>
      </c>
      <c r="F119" s="1020"/>
      <c r="G119" s="1020"/>
      <c r="H119" s="1020"/>
      <c r="I119" s="1027"/>
      <c r="J119" s="1019"/>
    </row>
    <row r="120" spans="1:10" ht="15" customHeight="1" x14ac:dyDescent="0.2">
      <c r="A120" s="1191"/>
      <c r="B120" s="1192"/>
      <c r="C120" s="1019"/>
      <c r="D120" s="1019"/>
      <c r="E120" s="1027" t="s">
        <v>1611</v>
      </c>
      <c r="F120" s="1027"/>
      <c r="G120" s="1027"/>
      <c r="H120" s="1027"/>
      <c r="I120" s="1027"/>
      <c r="J120" s="1019"/>
    </row>
    <row r="121" spans="1:10" ht="15" customHeight="1" x14ac:dyDescent="0.2">
      <c r="A121" s="1191"/>
      <c r="B121" s="1192"/>
      <c r="C121" s="1019"/>
      <c r="D121" s="1019"/>
      <c r="E121" s="1027" t="s">
        <v>1599</v>
      </c>
      <c r="F121" s="1027"/>
      <c r="G121" s="1027"/>
      <c r="H121" s="1027"/>
      <c r="I121" s="1027"/>
      <c r="J121" s="1019"/>
    </row>
    <row r="122" spans="1:10" ht="15.75" customHeight="1" x14ac:dyDescent="0.2">
      <c r="A122" s="1188"/>
      <c r="B122" s="1190"/>
      <c r="C122" s="1019"/>
      <c r="D122" s="1019"/>
      <c r="E122" s="1027"/>
      <c r="F122" s="1027"/>
      <c r="G122" s="1027" t="s">
        <v>4684</v>
      </c>
      <c r="H122" s="1027"/>
      <c r="I122" s="1027"/>
      <c r="J122" s="1019"/>
    </row>
    <row r="123" spans="1:10" ht="15" x14ac:dyDescent="0.25">
      <c r="A123" s="1187" t="s">
        <v>21</v>
      </c>
      <c r="B123" s="1189" t="s">
        <v>1612</v>
      </c>
      <c r="C123" s="1019"/>
      <c r="D123" s="1019"/>
      <c r="E123" s="1021" t="s">
        <v>1606</v>
      </c>
      <c r="F123" s="1027"/>
      <c r="G123" s="1027"/>
      <c r="H123" s="1027"/>
      <c r="I123" s="1027"/>
      <c r="J123" s="1019"/>
    </row>
    <row r="124" spans="1:10" ht="15" x14ac:dyDescent="0.2">
      <c r="A124" s="1188"/>
      <c r="B124" s="1190"/>
      <c r="C124" s="1019"/>
      <c r="D124" s="1019"/>
      <c r="E124" s="1027" t="s">
        <v>1601</v>
      </c>
      <c r="F124" s="1027"/>
      <c r="G124" s="1020"/>
      <c r="H124" s="1020"/>
      <c r="I124" s="1019"/>
      <c r="J124" s="1019"/>
    </row>
    <row r="125" spans="1:10" ht="15" customHeight="1" x14ac:dyDescent="0.25">
      <c r="A125" s="1187" t="s">
        <v>26</v>
      </c>
      <c r="B125" s="1189" t="s">
        <v>1613</v>
      </c>
      <c r="C125" s="1019"/>
      <c r="D125" s="1019"/>
      <c r="E125" s="1021" t="s">
        <v>1606</v>
      </c>
      <c r="F125" s="1021"/>
      <c r="G125" s="1021"/>
      <c r="H125" s="1021"/>
      <c r="I125" s="1019"/>
      <c r="J125" s="1019"/>
    </row>
    <row r="126" spans="1:10" ht="15" customHeight="1" x14ac:dyDescent="0.25">
      <c r="A126" s="1191"/>
      <c r="B126" s="1192"/>
      <c r="C126" s="1019"/>
      <c r="D126" s="1019"/>
      <c r="E126" s="1021" t="s">
        <v>1558</v>
      </c>
      <c r="F126" s="1021"/>
      <c r="G126" s="1021"/>
      <c r="H126" s="1021"/>
      <c r="I126" s="1019"/>
      <c r="J126" s="1019"/>
    </row>
    <row r="127" spans="1:10" ht="15" customHeight="1" x14ac:dyDescent="0.25">
      <c r="A127" s="1191"/>
      <c r="B127" s="1192"/>
      <c r="C127" s="1019"/>
      <c r="D127" s="1019"/>
      <c r="E127" s="1021" t="s">
        <v>1614</v>
      </c>
      <c r="F127" s="1021"/>
      <c r="G127" s="1021"/>
      <c r="H127" s="1021"/>
      <c r="I127" s="1019"/>
      <c r="J127" s="1019"/>
    </row>
    <row r="128" spans="1:10" ht="15" customHeight="1" x14ac:dyDescent="0.25">
      <c r="A128" s="1191"/>
      <c r="B128" s="1192"/>
      <c r="C128" s="1019"/>
      <c r="D128" s="1019"/>
      <c r="E128" s="1021" t="s">
        <v>1554</v>
      </c>
      <c r="F128" s="1021"/>
      <c r="G128" s="1021"/>
      <c r="H128" s="1021"/>
      <c r="I128" s="1019"/>
      <c r="J128" s="1019"/>
    </row>
    <row r="129" spans="1:10" ht="15.75" customHeight="1" x14ac:dyDescent="0.25">
      <c r="A129" s="1188"/>
      <c r="B129" s="1190"/>
      <c r="C129" s="1019"/>
      <c r="D129" s="1019"/>
      <c r="E129" s="1021"/>
      <c r="F129" s="1027" t="s">
        <v>4684</v>
      </c>
      <c r="G129" s="1021"/>
      <c r="H129" s="1021"/>
      <c r="I129" s="1019"/>
      <c r="J129" s="1019"/>
    </row>
    <row r="130" spans="1:10" s="1033" customFormat="1" ht="15" x14ac:dyDescent="0.25">
      <c r="A130" s="1185" t="s">
        <v>22</v>
      </c>
      <c r="B130" s="1186" t="s">
        <v>1615</v>
      </c>
      <c r="C130" s="1031"/>
      <c r="D130" s="1031"/>
      <c r="E130" s="1032" t="s">
        <v>1557</v>
      </c>
      <c r="F130" s="1032"/>
      <c r="G130" s="1032"/>
      <c r="H130" s="1032"/>
      <c r="I130" s="1031"/>
      <c r="J130" s="1031"/>
    </row>
    <row r="131" spans="1:10" s="1033" customFormat="1" ht="15" x14ac:dyDescent="0.25">
      <c r="A131" s="1185"/>
      <c r="B131" s="1186"/>
      <c r="C131" s="1031"/>
      <c r="D131" s="1031"/>
      <c r="E131" s="1032" t="s">
        <v>1606</v>
      </c>
      <c r="F131" s="1032"/>
      <c r="G131" s="1032"/>
      <c r="H131" s="1032"/>
      <c r="I131" s="1031"/>
      <c r="J131" s="1031"/>
    </row>
    <row r="132" spans="1:10" s="1033" customFormat="1" ht="30" x14ac:dyDescent="0.25">
      <c r="A132" s="1185"/>
      <c r="B132" s="1186"/>
      <c r="C132" s="1031"/>
      <c r="D132" s="1031"/>
      <c r="E132" s="1032" t="s">
        <v>1531</v>
      </c>
      <c r="F132" s="1032"/>
      <c r="G132" s="1032"/>
      <c r="H132" s="1032"/>
      <c r="I132" s="1031"/>
      <c r="J132" s="1031"/>
    </row>
    <row r="133" spans="1:10" s="1033" customFormat="1" ht="15" x14ac:dyDescent="0.25">
      <c r="A133" s="1185"/>
      <c r="B133" s="1186"/>
      <c r="C133" s="1031"/>
      <c r="D133" s="1031"/>
      <c r="E133" s="1032" t="s">
        <v>1553</v>
      </c>
      <c r="F133" s="1032"/>
      <c r="G133" s="1032"/>
      <c r="H133" s="1032"/>
      <c r="I133" s="1031"/>
      <c r="J133" s="1031"/>
    </row>
    <row r="134" spans="1:10" s="1033" customFormat="1" ht="15" x14ac:dyDescent="0.25">
      <c r="A134" s="1185"/>
      <c r="B134" s="1186"/>
      <c r="C134" s="1031"/>
      <c r="D134" s="1031"/>
      <c r="E134" s="1032" t="s">
        <v>1554</v>
      </c>
      <c r="F134" s="1032"/>
      <c r="G134" s="1032"/>
      <c r="H134" s="1032"/>
      <c r="I134" s="1031"/>
      <c r="J134" s="1031"/>
    </row>
    <row r="135" spans="1:10" s="1033" customFormat="1" ht="15" x14ac:dyDescent="0.25">
      <c r="A135" s="1185"/>
      <c r="B135" s="1186"/>
      <c r="C135" s="1031"/>
      <c r="D135" s="1031"/>
      <c r="E135" s="1032" t="s">
        <v>1611</v>
      </c>
      <c r="F135" s="1032"/>
      <c r="G135" s="1032"/>
      <c r="H135" s="1032"/>
      <c r="I135" s="1031"/>
      <c r="J135" s="1031"/>
    </row>
    <row r="136" spans="1:10" ht="30" x14ac:dyDescent="0.25">
      <c r="A136" s="1182" t="s">
        <v>23</v>
      </c>
      <c r="B136" s="1183" t="s">
        <v>1616</v>
      </c>
      <c r="C136" s="1019"/>
      <c r="D136" s="1019"/>
      <c r="E136" s="1021"/>
      <c r="F136" s="1021"/>
      <c r="G136" s="1021" t="s">
        <v>1617</v>
      </c>
      <c r="H136" s="1021"/>
      <c r="I136" s="1021"/>
      <c r="J136" s="1019"/>
    </row>
    <row r="137" spans="1:10" ht="30" x14ac:dyDescent="0.25">
      <c r="A137" s="1182"/>
      <c r="B137" s="1183"/>
      <c r="C137" s="1019"/>
      <c r="D137" s="1019"/>
      <c r="E137" s="1021" t="s">
        <v>1618</v>
      </c>
      <c r="F137" s="1021"/>
      <c r="G137" s="1021"/>
      <c r="H137" s="1021"/>
      <c r="I137" s="1021"/>
      <c r="J137" s="1019"/>
    </row>
    <row r="138" spans="1:10" ht="15" x14ac:dyDescent="0.25">
      <c r="A138" s="1182"/>
      <c r="B138" s="1183"/>
      <c r="C138" s="1019"/>
      <c r="D138" s="1019"/>
      <c r="E138" s="1021" t="s">
        <v>1547</v>
      </c>
      <c r="F138" s="1021"/>
      <c r="G138" s="1021"/>
      <c r="H138" s="1021"/>
      <c r="I138" s="1019"/>
      <c r="J138" s="1019"/>
    </row>
    <row r="139" spans="1:10" ht="15" x14ac:dyDescent="0.25">
      <c r="A139" s="1182"/>
      <c r="B139" s="1183"/>
      <c r="C139" s="1019"/>
      <c r="D139" s="1019"/>
      <c r="E139" s="1021"/>
      <c r="F139" s="1021" t="s">
        <v>1619</v>
      </c>
      <c r="G139" s="1021"/>
      <c r="H139" s="1021"/>
      <c r="I139" s="1019"/>
      <c r="J139" s="1019"/>
    </row>
    <row r="140" spans="1:10" ht="15" x14ac:dyDescent="0.25">
      <c r="A140" s="1182"/>
      <c r="B140" s="1183"/>
      <c r="C140" s="1019"/>
      <c r="D140" s="1019"/>
      <c r="E140" s="1021"/>
      <c r="F140" s="1021"/>
      <c r="G140" s="1021"/>
      <c r="H140" s="1021" t="s">
        <v>1548</v>
      </c>
      <c r="I140" s="1021"/>
      <c r="J140" s="1019"/>
    </row>
    <row r="141" spans="1:10" ht="15" x14ac:dyDescent="0.25">
      <c r="A141" s="1182"/>
      <c r="B141" s="1183"/>
      <c r="C141" s="1020" t="s">
        <v>1584</v>
      </c>
      <c r="D141" s="1020"/>
      <c r="E141" s="1021"/>
      <c r="F141" s="1021"/>
      <c r="G141" s="1021"/>
      <c r="H141" s="1021"/>
      <c r="I141" s="1021"/>
      <c r="J141" s="1019"/>
    </row>
    <row r="142" spans="1:10" ht="15" customHeight="1" x14ac:dyDescent="0.25">
      <c r="A142" s="1187" t="s">
        <v>24</v>
      </c>
      <c r="B142" s="1189" t="s">
        <v>1620</v>
      </c>
      <c r="C142" s="1019"/>
      <c r="D142" s="1019"/>
      <c r="E142" s="1021"/>
      <c r="F142" s="1034"/>
      <c r="G142" s="1030"/>
      <c r="H142" s="1021" t="s">
        <v>1608</v>
      </c>
      <c r="I142" s="1021"/>
      <c r="J142" s="1021"/>
    </row>
    <row r="143" spans="1:10" ht="15" x14ac:dyDescent="0.25">
      <c r="A143" s="1191"/>
      <c r="B143" s="1192"/>
      <c r="C143" s="1019"/>
      <c r="D143" s="1019"/>
      <c r="E143" s="1019"/>
      <c r="F143" s="1019"/>
      <c r="G143" s="1021" t="s">
        <v>1609</v>
      </c>
      <c r="H143" s="1019"/>
      <c r="I143" s="1021"/>
      <c r="J143" s="1021"/>
    </row>
    <row r="144" spans="1:10" ht="15" customHeight="1" x14ac:dyDescent="0.25">
      <c r="A144" s="1191"/>
      <c r="B144" s="1192"/>
      <c r="C144" s="1019"/>
      <c r="D144" s="1019"/>
      <c r="E144" s="1021" t="s">
        <v>1582</v>
      </c>
      <c r="F144" s="1021"/>
      <c r="G144" s="1021"/>
      <c r="H144" s="1021"/>
      <c r="I144" s="1019"/>
      <c r="J144" s="1019"/>
    </row>
    <row r="145" spans="1:10" ht="15" customHeight="1" x14ac:dyDescent="0.25">
      <c r="A145" s="1191"/>
      <c r="B145" s="1192"/>
      <c r="C145" s="1019"/>
      <c r="D145" s="1019"/>
      <c r="E145" s="1021" t="s">
        <v>1599</v>
      </c>
      <c r="F145" s="1021"/>
      <c r="G145" s="1021"/>
      <c r="H145" s="1021"/>
      <c r="I145" s="1019"/>
      <c r="J145" s="1019"/>
    </row>
    <row r="146" spans="1:10" ht="15" customHeight="1" x14ac:dyDescent="0.25">
      <c r="A146" s="1191"/>
      <c r="B146" s="1192"/>
      <c r="C146" s="1019"/>
      <c r="D146" s="1019"/>
      <c r="E146" s="1021" t="s">
        <v>1594</v>
      </c>
      <c r="F146" s="1021"/>
      <c r="G146" s="1021"/>
      <c r="H146" s="1021"/>
      <c r="I146" s="1019"/>
      <c r="J146" s="1019"/>
    </row>
    <row r="147" spans="1:10" ht="15" customHeight="1" x14ac:dyDescent="0.25">
      <c r="A147" s="1191"/>
      <c r="B147" s="1192"/>
      <c r="C147" s="1019"/>
      <c r="D147" s="1019"/>
      <c r="E147" s="1021"/>
      <c r="F147" s="1021" t="s">
        <v>1579</v>
      </c>
      <c r="G147" s="1021"/>
      <c r="H147" s="1021"/>
      <c r="I147" s="1019"/>
      <c r="J147" s="1019"/>
    </row>
    <row r="148" spans="1:10" ht="15" customHeight="1" x14ac:dyDescent="0.25">
      <c r="A148" s="1191"/>
      <c r="B148" s="1192"/>
      <c r="C148" s="1019"/>
      <c r="D148" s="1019"/>
      <c r="E148" s="1021"/>
      <c r="F148" s="1021"/>
      <c r="G148" s="1021"/>
      <c r="H148" s="1021" t="s">
        <v>1621</v>
      </c>
      <c r="I148" s="1021"/>
      <c r="J148" s="1019"/>
    </row>
    <row r="149" spans="1:10" ht="15" customHeight="1" x14ac:dyDescent="0.25">
      <c r="A149" s="1188"/>
      <c r="B149" s="1190"/>
      <c r="C149" s="1019"/>
      <c r="D149" s="1019"/>
      <c r="E149" s="1021" t="s">
        <v>4684</v>
      </c>
      <c r="F149" s="1021"/>
      <c r="G149" s="1021"/>
      <c r="H149" s="1021"/>
      <c r="I149" s="1021"/>
      <c r="J149" s="1019"/>
    </row>
    <row r="150" spans="1:10" ht="15" customHeight="1" x14ac:dyDescent="0.25">
      <c r="A150" s="1187" t="s">
        <v>25</v>
      </c>
      <c r="B150" s="1189" t="s">
        <v>1622</v>
      </c>
      <c r="C150" s="1019"/>
      <c r="D150" s="1019"/>
      <c r="E150" s="1021"/>
      <c r="F150" s="1021" t="s">
        <v>1619</v>
      </c>
      <c r="G150" s="1021"/>
      <c r="H150" s="1021"/>
      <c r="I150" s="1019"/>
      <c r="J150" s="1019"/>
    </row>
    <row r="151" spans="1:10" ht="15" customHeight="1" x14ac:dyDescent="0.25">
      <c r="A151" s="1191"/>
      <c r="B151" s="1192"/>
      <c r="C151" s="1019"/>
      <c r="D151" s="1019"/>
      <c r="E151" s="1021" t="s">
        <v>1623</v>
      </c>
      <c r="F151" s="1021"/>
      <c r="G151" s="1021"/>
      <c r="H151" s="1021"/>
      <c r="I151" s="1019"/>
      <c r="J151" s="1019"/>
    </row>
    <row r="152" spans="1:10" ht="15" customHeight="1" x14ac:dyDescent="0.25">
      <c r="A152" s="1191"/>
      <c r="B152" s="1192"/>
      <c r="C152" s="1019"/>
      <c r="D152" s="1019"/>
      <c r="E152" s="1021" t="s">
        <v>1599</v>
      </c>
      <c r="F152" s="1021"/>
      <c r="G152" s="1021"/>
      <c r="H152" s="1021"/>
      <c r="I152" s="1019"/>
      <c r="J152" s="1019"/>
    </row>
    <row r="153" spans="1:10" ht="15" customHeight="1" x14ac:dyDescent="0.25">
      <c r="A153" s="1191"/>
      <c r="B153" s="1192"/>
      <c r="C153" s="1019"/>
      <c r="D153" s="1019"/>
      <c r="E153" s="1021"/>
      <c r="F153" s="1021" t="s">
        <v>1579</v>
      </c>
      <c r="G153" s="1021"/>
      <c r="H153" s="1021"/>
      <c r="I153" s="1019"/>
      <c r="J153" s="1019"/>
    </row>
    <row r="154" spans="1:10" ht="15" customHeight="1" x14ac:dyDescent="0.25">
      <c r="A154" s="1191"/>
      <c r="B154" s="1192"/>
      <c r="C154" s="1019"/>
      <c r="D154" s="1019"/>
      <c r="E154" s="1021" t="s">
        <v>1554</v>
      </c>
      <c r="F154" s="1021"/>
      <c r="G154" s="1021"/>
      <c r="H154" s="1021"/>
      <c r="I154" s="1019"/>
      <c r="J154" s="1019"/>
    </row>
    <row r="155" spans="1:10" ht="15" customHeight="1" x14ac:dyDescent="0.25">
      <c r="A155" s="1191"/>
      <c r="B155" s="1192"/>
      <c r="C155" s="1019"/>
      <c r="D155" s="1019"/>
      <c r="E155" s="1021" t="s">
        <v>1559</v>
      </c>
      <c r="F155" s="1021"/>
      <c r="G155" s="1021"/>
      <c r="H155" s="1021"/>
      <c r="I155" s="1019"/>
      <c r="J155" s="1019"/>
    </row>
    <row r="156" spans="1:10" ht="15" customHeight="1" x14ac:dyDescent="0.25">
      <c r="A156" s="1188"/>
      <c r="B156" s="1190"/>
      <c r="C156" s="1019"/>
      <c r="D156" s="1019"/>
      <c r="E156" s="1021" t="s">
        <v>4684</v>
      </c>
      <c r="F156" s="1021"/>
      <c r="G156" s="1021"/>
      <c r="H156" s="1021"/>
      <c r="I156" s="1019"/>
      <c r="J156" s="1019"/>
    </row>
    <row r="157" spans="1:10" ht="15" x14ac:dyDescent="0.2">
      <c r="A157" s="1182">
        <v>560206</v>
      </c>
      <c r="B157" s="1183" t="s">
        <v>1624</v>
      </c>
      <c r="C157" s="1019"/>
      <c r="D157" s="1019"/>
      <c r="E157" s="1026" t="s">
        <v>1554</v>
      </c>
      <c r="F157" s="1026"/>
      <c r="G157" s="1026"/>
      <c r="H157" s="1026"/>
      <c r="I157" s="1019"/>
      <c r="J157" s="1019"/>
    </row>
    <row r="158" spans="1:10" ht="15" x14ac:dyDescent="0.2">
      <c r="A158" s="1182"/>
      <c r="B158" s="1183"/>
      <c r="C158" s="1019"/>
      <c r="D158" s="1019"/>
      <c r="E158" s="1026" t="s">
        <v>1625</v>
      </c>
      <c r="F158" s="1026"/>
      <c r="G158" s="1026"/>
      <c r="H158" s="1026"/>
      <c r="I158" s="1019"/>
      <c r="J158" s="1019"/>
    </row>
    <row r="159" spans="1:10" ht="30" x14ac:dyDescent="0.2">
      <c r="A159" s="1182"/>
      <c r="B159" s="1183"/>
      <c r="C159" s="1019"/>
      <c r="D159" s="1019"/>
      <c r="E159" s="1026" t="s">
        <v>1550</v>
      </c>
      <c r="F159" s="1026"/>
      <c r="G159" s="1026"/>
      <c r="H159" s="1026"/>
      <c r="I159" s="1019"/>
      <c r="J159" s="1019"/>
    </row>
    <row r="160" spans="1:10" ht="30" x14ac:dyDescent="0.2">
      <c r="A160" s="1182"/>
      <c r="B160" s="1183"/>
      <c r="C160" s="1019"/>
      <c r="D160" s="1019"/>
      <c r="E160" s="1026" t="s">
        <v>1551</v>
      </c>
      <c r="F160" s="1026"/>
      <c r="G160" s="1026"/>
      <c r="H160" s="1026"/>
      <c r="I160" s="1019"/>
      <c r="J160" s="1019"/>
    </row>
    <row r="161" spans="1:10" ht="15" x14ac:dyDescent="0.2">
      <c r="A161" s="1182"/>
      <c r="B161" s="1183"/>
      <c r="C161" s="1019"/>
      <c r="D161" s="1019"/>
      <c r="E161" s="1027" t="s">
        <v>1558</v>
      </c>
      <c r="F161" s="1027"/>
      <c r="G161" s="1027"/>
      <c r="H161" s="1027"/>
      <c r="I161" s="1019"/>
      <c r="J161" s="1019"/>
    </row>
    <row r="162" spans="1:10" ht="15" x14ac:dyDescent="0.2">
      <c r="A162" s="1182"/>
      <c r="B162" s="1183"/>
      <c r="C162" s="1019"/>
      <c r="D162" s="1019"/>
      <c r="E162" s="1027" t="s">
        <v>1557</v>
      </c>
      <c r="F162" s="1027"/>
      <c r="G162" s="1027"/>
      <c r="H162" s="1027"/>
      <c r="I162" s="1019"/>
      <c r="J162" s="1019"/>
    </row>
    <row r="163" spans="1:10" ht="15" x14ac:dyDescent="0.2">
      <c r="A163" s="1182"/>
      <c r="B163" s="1183"/>
      <c r="C163" s="1019"/>
      <c r="D163" s="1019"/>
      <c r="E163" s="1027" t="s">
        <v>1547</v>
      </c>
      <c r="F163" s="1027"/>
      <c r="G163" s="1027"/>
      <c r="H163" s="1027"/>
      <c r="I163" s="1019"/>
      <c r="J163" s="1019"/>
    </row>
    <row r="164" spans="1:10" ht="15" x14ac:dyDescent="0.2">
      <c r="A164" s="1182"/>
      <c r="B164" s="1183"/>
      <c r="C164" s="1019"/>
      <c r="D164" s="1019"/>
      <c r="E164" s="1026"/>
      <c r="F164" s="1014"/>
      <c r="G164" s="1026" t="s">
        <v>1626</v>
      </c>
      <c r="H164" s="1026"/>
      <c r="I164" s="1019"/>
      <c r="J164" s="1019"/>
    </row>
    <row r="165" spans="1:10" ht="15" x14ac:dyDescent="0.2">
      <c r="A165" s="1182"/>
      <c r="B165" s="1183"/>
      <c r="C165" s="1019"/>
      <c r="D165" s="1019"/>
      <c r="E165" s="1027" t="s">
        <v>1599</v>
      </c>
      <c r="F165" s="1027"/>
      <c r="G165" s="1027"/>
      <c r="H165" s="1027"/>
      <c r="I165" s="1019"/>
      <c r="J165" s="1019"/>
    </row>
    <row r="166" spans="1:10" ht="60" x14ac:dyDescent="0.25">
      <c r="A166" s="1182"/>
      <c r="B166" s="1183"/>
      <c r="C166" s="1019"/>
      <c r="D166" s="1019"/>
      <c r="E166" s="1026"/>
      <c r="F166" s="1026"/>
      <c r="G166" s="1021" t="s">
        <v>1899</v>
      </c>
      <c r="H166" s="1021"/>
      <c r="I166" s="1021"/>
      <c r="J166" s="1026"/>
    </row>
    <row r="167" spans="1:10" ht="60" x14ac:dyDescent="0.25">
      <c r="A167" s="1182"/>
      <c r="B167" s="1183"/>
      <c r="C167" s="1019"/>
      <c r="D167" s="1019"/>
      <c r="E167" s="1030"/>
      <c r="F167" s="1021"/>
      <c r="G167" s="1021"/>
      <c r="H167" s="1021" t="s">
        <v>1900</v>
      </c>
      <c r="I167" s="1030"/>
      <c r="J167" s="1026"/>
    </row>
    <row r="168" spans="1:10" ht="15" x14ac:dyDescent="0.2">
      <c r="A168" s="1182"/>
      <c r="B168" s="1183"/>
      <c r="C168" s="1019"/>
      <c r="D168" s="1019"/>
      <c r="E168" s="1026" t="s">
        <v>1606</v>
      </c>
      <c r="F168" s="1026"/>
      <c r="G168" s="1026"/>
      <c r="H168" s="1026"/>
      <c r="I168" s="1019"/>
      <c r="J168" s="1019"/>
    </row>
    <row r="169" spans="1:10" ht="15" x14ac:dyDescent="0.2">
      <c r="A169" s="1182"/>
      <c r="B169" s="1183"/>
      <c r="C169" s="1019"/>
      <c r="D169" s="1019"/>
      <c r="E169" s="1027" t="s">
        <v>1627</v>
      </c>
      <c r="F169" s="1027"/>
      <c r="G169" s="1027"/>
      <c r="H169" s="1027"/>
      <c r="I169" s="1027"/>
      <c r="J169" s="1019"/>
    </row>
    <row r="170" spans="1:10" ht="15" x14ac:dyDescent="0.2">
      <c r="A170" s="1182"/>
      <c r="B170" s="1183"/>
      <c r="C170" s="1019"/>
      <c r="D170" s="1019"/>
      <c r="E170" s="1027" t="s">
        <v>1578</v>
      </c>
      <c r="F170" s="1027"/>
      <c r="G170" s="1027"/>
      <c r="H170" s="1027"/>
      <c r="I170" s="1027"/>
      <c r="J170" s="1019"/>
    </row>
    <row r="171" spans="1:10" ht="47.25" x14ac:dyDescent="0.25">
      <c r="A171" s="1028" t="s">
        <v>234</v>
      </c>
      <c r="B171" s="958" t="s">
        <v>1628</v>
      </c>
      <c r="C171" s="1026"/>
      <c r="D171" s="1026"/>
      <c r="E171" s="1026" t="s">
        <v>1559</v>
      </c>
      <c r="F171" s="1021"/>
      <c r="G171" s="1021"/>
      <c r="H171" s="1021"/>
      <c r="I171" s="1019"/>
      <c r="J171" s="1019"/>
    </row>
    <row r="172" spans="1:10" ht="15" x14ac:dyDescent="0.25">
      <c r="A172" s="1182" t="s">
        <v>236</v>
      </c>
      <c r="B172" s="1183" t="s">
        <v>1629</v>
      </c>
      <c r="C172" s="1021" t="s">
        <v>1529</v>
      </c>
      <c r="D172" s="1021"/>
      <c r="E172" s="1021"/>
      <c r="F172" s="1021"/>
      <c r="G172" s="1021"/>
      <c r="H172" s="1021"/>
      <c r="I172" s="1019"/>
      <c r="J172" s="1019"/>
    </row>
    <row r="173" spans="1:10" ht="15" x14ac:dyDescent="0.25">
      <c r="A173" s="1182"/>
      <c r="B173" s="1183"/>
      <c r="C173" s="1021"/>
      <c r="D173" s="1021"/>
      <c r="E173" s="1026" t="s">
        <v>1527</v>
      </c>
      <c r="F173" s="1021"/>
      <c r="G173" s="1021"/>
      <c r="H173" s="1021"/>
      <c r="I173" s="1019"/>
      <c r="J173" s="1019"/>
    </row>
    <row r="174" spans="1:10" ht="15" x14ac:dyDescent="0.25">
      <c r="A174" s="1182"/>
      <c r="B174" s="1183"/>
      <c r="C174" s="1021"/>
      <c r="D174" s="1021" t="s">
        <v>1606</v>
      </c>
      <c r="E174" s="1021"/>
      <c r="F174" s="1021"/>
      <c r="G174" s="1021"/>
      <c r="H174" s="1021"/>
      <c r="I174" s="1019"/>
      <c r="J174" s="1019"/>
    </row>
    <row r="175" spans="1:10" ht="15" x14ac:dyDescent="0.25">
      <c r="A175" s="1182"/>
      <c r="B175" s="1183"/>
      <c r="C175" s="1021"/>
      <c r="D175" s="1021" t="s">
        <v>1559</v>
      </c>
      <c r="E175" s="1021"/>
      <c r="F175" s="1021"/>
      <c r="G175" s="1021"/>
      <c r="H175" s="1021"/>
      <c r="I175" s="1019"/>
      <c r="J175" s="1019"/>
    </row>
    <row r="176" spans="1:10" ht="30" x14ac:dyDescent="0.25">
      <c r="A176" s="1182"/>
      <c r="B176" s="1183"/>
      <c r="C176" s="1021"/>
      <c r="D176" s="1021" t="s">
        <v>1630</v>
      </c>
      <c r="E176" s="1021"/>
      <c r="F176" s="1021"/>
      <c r="G176" s="1021"/>
      <c r="H176" s="1021"/>
      <c r="I176" s="1019"/>
      <c r="J176" s="1019"/>
    </row>
    <row r="177" spans="1:10" ht="30" x14ac:dyDescent="0.25">
      <c r="A177" s="1182" t="s">
        <v>237</v>
      </c>
      <c r="B177" s="1183" t="s">
        <v>1631</v>
      </c>
      <c r="C177" s="1019"/>
      <c r="D177" s="1019"/>
      <c r="E177" s="1021" t="s">
        <v>1632</v>
      </c>
      <c r="F177" s="1021"/>
      <c r="G177" s="1021"/>
      <c r="H177" s="1021"/>
      <c r="I177" s="1019"/>
      <c r="J177" s="1019"/>
    </row>
    <row r="178" spans="1:10" ht="30" x14ac:dyDescent="0.25">
      <c r="A178" s="1182"/>
      <c r="B178" s="1183"/>
      <c r="C178" s="1019"/>
      <c r="D178" s="1019"/>
      <c r="E178" s="1021" t="s">
        <v>1633</v>
      </c>
      <c r="F178" s="1021"/>
      <c r="G178" s="1021"/>
      <c r="H178" s="1021"/>
      <c r="I178" s="1019"/>
      <c r="J178" s="1019"/>
    </row>
    <row r="179" spans="1:10" ht="15" x14ac:dyDescent="0.25">
      <c r="A179" s="1182"/>
      <c r="B179" s="1183"/>
      <c r="C179" s="1019"/>
      <c r="D179" s="1019"/>
      <c r="E179" s="1021" t="s">
        <v>1547</v>
      </c>
      <c r="F179" s="1021"/>
      <c r="G179" s="1021"/>
      <c r="H179" s="1021"/>
      <c r="I179" s="1019"/>
      <c r="J179" s="1019"/>
    </row>
    <row r="180" spans="1:10" ht="15" x14ac:dyDescent="0.25">
      <c r="A180" s="1182"/>
      <c r="B180" s="1183"/>
      <c r="C180" s="1019"/>
      <c r="D180" s="1019"/>
      <c r="E180" s="1021"/>
      <c r="F180" s="1021" t="s">
        <v>1619</v>
      </c>
      <c r="G180" s="1021"/>
      <c r="H180" s="1021"/>
      <c r="I180" s="1019"/>
      <c r="J180" s="1019"/>
    </row>
    <row r="181" spans="1:10" ht="15" x14ac:dyDescent="0.25">
      <c r="A181" s="1182"/>
      <c r="B181" s="1183"/>
      <c r="C181" s="1019"/>
      <c r="D181" s="1019"/>
      <c r="E181" s="1021" t="s">
        <v>1554</v>
      </c>
      <c r="F181" s="1021"/>
      <c r="G181" s="1021"/>
      <c r="H181" s="1021"/>
      <c r="I181" s="1019"/>
      <c r="J181" s="1019"/>
    </row>
    <row r="182" spans="1:10" ht="15" x14ac:dyDescent="0.25">
      <c r="A182" s="1182"/>
      <c r="B182" s="1183"/>
      <c r="C182" s="1019"/>
      <c r="D182" s="1019"/>
      <c r="E182" s="1021" t="s">
        <v>1623</v>
      </c>
      <c r="F182" s="1021"/>
      <c r="G182" s="1021"/>
      <c r="H182" s="1021"/>
      <c r="I182" s="1019"/>
      <c r="J182" s="1019"/>
    </row>
    <row r="183" spans="1:10" ht="15" x14ac:dyDescent="0.25">
      <c r="A183" s="1182"/>
      <c r="B183" s="1183"/>
      <c r="C183" s="1019"/>
      <c r="D183" s="1019"/>
      <c r="E183" s="1021" t="s">
        <v>1558</v>
      </c>
      <c r="F183" s="1021"/>
      <c r="G183" s="1021"/>
      <c r="H183" s="1021"/>
      <c r="I183" s="1019"/>
      <c r="J183" s="1019"/>
    </row>
    <row r="184" spans="1:10" ht="15" x14ac:dyDescent="0.25">
      <c r="A184" s="1182"/>
      <c r="B184" s="1183"/>
      <c r="C184" s="1019"/>
      <c r="D184" s="1019"/>
      <c r="E184" s="1021" t="s">
        <v>1559</v>
      </c>
      <c r="F184" s="1021"/>
      <c r="G184" s="1021"/>
      <c r="H184" s="1021"/>
      <c r="I184" s="1019"/>
      <c r="J184" s="1019"/>
    </row>
    <row r="185" spans="1:10" ht="30" x14ac:dyDescent="0.25">
      <c r="A185" s="1182"/>
      <c r="B185" s="1183"/>
      <c r="C185" s="1019"/>
      <c r="D185" s="1019"/>
      <c r="E185" s="1021"/>
      <c r="F185" s="1021" t="s">
        <v>1634</v>
      </c>
      <c r="G185" s="1021"/>
      <c r="H185" s="1021"/>
      <c r="I185" s="1019"/>
      <c r="J185" s="1019"/>
    </row>
    <row r="186" spans="1:10" ht="15" x14ac:dyDescent="0.25">
      <c r="A186" s="1182"/>
      <c r="B186" s="1183"/>
      <c r="C186" s="1019"/>
      <c r="D186" s="1019"/>
      <c r="E186" s="1021" t="s">
        <v>1635</v>
      </c>
      <c r="F186" s="1021"/>
      <c r="G186" s="1021"/>
      <c r="H186" s="1021"/>
      <c r="I186" s="1019"/>
      <c r="J186" s="1019"/>
    </row>
    <row r="187" spans="1:10" ht="15" customHeight="1" x14ac:dyDescent="0.25">
      <c r="A187" s="1187">
        <v>560047</v>
      </c>
      <c r="B187" s="1189" t="s">
        <v>1636</v>
      </c>
      <c r="C187" s="1019"/>
      <c r="D187" s="1019"/>
      <c r="E187" s="1021"/>
      <c r="F187" s="1021"/>
      <c r="G187" s="1019" t="s">
        <v>1609</v>
      </c>
      <c r="H187" s="1021"/>
      <c r="I187" s="1019"/>
      <c r="J187" s="1019"/>
    </row>
    <row r="188" spans="1:10" ht="15" customHeight="1" x14ac:dyDescent="0.25">
      <c r="A188" s="1191"/>
      <c r="B188" s="1192"/>
      <c r="C188" s="1019"/>
      <c r="D188" s="1019"/>
      <c r="E188" s="1021" t="s">
        <v>1582</v>
      </c>
      <c r="F188" s="1021"/>
      <c r="G188" s="1021"/>
      <c r="H188" s="1021"/>
      <c r="I188" s="1019"/>
      <c r="J188" s="1019"/>
    </row>
    <row r="189" spans="1:10" ht="15" customHeight="1" x14ac:dyDescent="0.25">
      <c r="A189" s="1191"/>
      <c r="B189" s="1192"/>
      <c r="C189" s="1019"/>
      <c r="D189" s="1019"/>
      <c r="E189" s="1021" t="s">
        <v>1599</v>
      </c>
      <c r="F189" s="1021"/>
      <c r="G189" s="1021"/>
      <c r="H189" s="1021"/>
      <c r="I189" s="1019"/>
      <c r="J189" s="1019"/>
    </row>
    <row r="190" spans="1:10" ht="15" customHeight="1" x14ac:dyDescent="0.2">
      <c r="A190" s="1191"/>
      <c r="B190" s="1192"/>
      <c r="C190" s="1019"/>
      <c r="D190" s="1019"/>
      <c r="E190" s="1026" t="s">
        <v>1600</v>
      </c>
      <c r="F190" s="1026"/>
      <c r="G190" s="1026"/>
      <c r="H190" s="1026"/>
      <c r="I190" s="1019"/>
      <c r="J190" s="1019"/>
    </row>
    <row r="191" spans="1:10" ht="15" customHeight="1" x14ac:dyDescent="0.25">
      <c r="A191" s="1191"/>
      <c r="B191" s="1192"/>
      <c r="C191" s="1019"/>
      <c r="D191" s="1019"/>
      <c r="E191" s="1021" t="s">
        <v>1637</v>
      </c>
      <c r="F191" s="1021"/>
      <c r="G191" s="1021"/>
      <c r="H191" s="1021"/>
      <c r="I191" s="1019"/>
      <c r="J191" s="1019"/>
    </row>
    <row r="192" spans="1:10" ht="15" customHeight="1" x14ac:dyDescent="0.25">
      <c r="A192" s="1188"/>
      <c r="B192" s="1190"/>
      <c r="C192" s="1019"/>
      <c r="D192" s="1019"/>
      <c r="E192" s="1021" t="s">
        <v>4684</v>
      </c>
      <c r="F192" s="1021"/>
      <c r="G192" s="1021"/>
      <c r="H192" s="1021"/>
      <c r="I192" s="1019"/>
      <c r="J192" s="1019"/>
    </row>
    <row r="193" spans="1:10" ht="30" x14ac:dyDescent="0.25">
      <c r="A193" s="1182">
        <v>560214</v>
      </c>
      <c r="B193" s="1183" t="s">
        <v>1638</v>
      </c>
      <c r="C193" s="1019"/>
      <c r="D193" s="1019"/>
      <c r="E193" s="1022"/>
      <c r="F193" s="1022"/>
      <c r="G193" s="1021" t="s">
        <v>1632</v>
      </c>
      <c r="H193" s="1021"/>
      <c r="I193" s="1021"/>
      <c r="J193" s="1019"/>
    </row>
    <row r="194" spans="1:10" ht="30" x14ac:dyDescent="0.2">
      <c r="A194" s="1182"/>
      <c r="B194" s="1183"/>
      <c r="C194" s="1019"/>
      <c r="D194" s="1019"/>
      <c r="E194" s="1022" t="s">
        <v>1639</v>
      </c>
      <c r="F194" s="1022"/>
      <c r="G194" s="1022"/>
      <c r="H194" s="1022"/>
      <c r="I194" s="1019"/>
      <c r="J194" s="1019"/>
    </row>
    <row r="195" spans="1:10" ht="15" x14ac:dyDescent="0.2">
      <c r="A195" s="1182"/>
      <c r="B195" s="1183"/>
      <c r="C195" s="1019"/>
      <c r="D195" s="1019"/>
      <c r="E195" s="1022" t="s">
        <v>1534</v>
      </c>
      <c r="F195" s="1022"/>
      <c r="G195" s="1022"/>
      <c r="H195" s="1022"/>
      <c r="I195" s="1019"/>
      <c r="J195" s="1019"/>
    </row>
    <row r="196" spans="1:10" ht="45" x14ac:dyDescent="0.2">
      <c r="A196" s="1182"/>
      <c r="B196" s="1183"/>
      <c r="C196" s="1019"/>
      <c r="D196" s="1019"/>
      <c r="E196" s="1022"/>
      <c r="F196" s="1022"/>
      <c r="G196" s="1022"/>
      <c r="H196" s="1022" t="s">
        <v>1640</v>
      </c>
      <c r="I196" s="1030"/>
      <c r="J196" s="1022"/>
    </row>
    <row r="197" spans="1:10" ht="15" x14ac:dyDescent="0.2">
      <c r="A197" s="1182"/>
      <c r="B197" s="1183"/>
      <c r="C197" s="1019"/>
      <c r="D197" s="1019"/>
      <c r="E197" s="1022" t="s">
        <v>1535</v>
      </c>
      <c r="F197" s="1022"/>
      <c r="G197" s="1022"/>
      <c r="H197" s="1022"/>
      <c r="I197" s="1019"/>
      <c r="J197" s="1019"/>
    </row>
    <row r="198" spans="1:10" ht="30" x14ac:dyDescent="0.25">
      <c r="A198" s="1182"/>
      <c r="B198" s="1183"/>
      <c r="C198" s="1019"/>
      <c r="D198" s="1019"/>
      <c r="E198" s="1022"/>
      <c r="F198" s="1022"/>
      <c r="G198" s="1021" t="s">
        <v>1779</v>
      </c>
      <c r="H198" s="1021"/>
      <c r="I198" s="1021"/>
      <c r="J198" s="1022"/>
    </row>
    <row r="199" spans="1:10" ht="15" x14ac:dyDescent="0.2">
      <c r="A199" s="1182"/>
      <c r="B199" s="1183"/>
      <c r="C199" s="1019"/>
      <c r="D199" s="1019"/>
      <c r="E199" s="1022"/>
      <c r="F199" s="1022"/>
      <c r="G199" s="1022"/>
      <c r="H199" s="1022" t="s">
        <v>1602</v>
      </c>
      <c r="I199" s="1022"/>
      <c r="J199" s="1019"/>
    </row>
    <row r="200" spans="1:10" ht="15" x14ac:dyDescent="0.2">
      <c r="A200" s="1182"/>
      <c r="B200" s="1183"/>
      <c r="C200" s="1019"/>
      <c r="D200" s="1019"/>
      <c r="E200" s="1022" t="s">
        <v>1527</v>
      </c>
      <c r="F200" s="1022"/>
      <c r="G200" s="1022"/>
      <c r="H200" s="1022"/>
      <c r="I200" s="1019"/>
      <c r="J200" s="1019"/>
    </row>
    <row r="201" spans="1:10" ht="45" x14ac:dyDescent="0.2">
      <c r="A201" s="1182"/>
      <c r="B201" s="1183"/>
      <c r="C201" s="1019"/>
      <c r="D201" s="1019"/>
      <c r="E201" s="1022"/>
      <c r="F201" s="1022"/>
      <c r="G201" s="1022"/>
      <c r="H201" s="1022"/>
      <c r="I201" s="1022" t="s">
        <v>1641</v>
      </c>
      <c r="J201" s="1019"/>
    </row>
    <row r="202" spans="1:10" ht="15" x14ac:dyDescent="0.25">
      <c r="A202" s="1182"/>
      <c r="B202" s="1183"/>
      <c r="C202" s="1019"/>
      <c r="D202" s="1019"/>
      <c r="E202" s="1021" t="s">
        <v>1642</v>
      </c>
      <c r="F202" s="1021"/>
      <c r="G202" s="1022"/>
      <c r="H202" s="1022"/>
      <c r="I202" s="1019"/>
      <c r="J202" s="1019"/>
    </row>
    <row r="203" spans="1:10" ht="30" x14ac:dyDescent="0.2">
      <c r="A203" s="1182"/>
      <c r="B203" s="1183"/>
      <c r="C203" s="1019"/>
      <c r="D203" s="1019"/>
      <c r="E203" s="1022"/>
      <c r="F203" s="1022"/>
      <c r="G203" s="1022"/>
      <c r="H203" s="1022" t="s">
        <v>1643</v>
      </c>
      <c r="I203" s="1019"/>
      <c r="J203" s="1019"/>
    </row>
    <row r="204" spans="1:10" ht="15" x14ac:dyDescent="0.25">
      <c r="A204" s="1182"/>
      <c r="B204" s="1183"/>
      <c r="C204" s="1019"/>
      <c r="D204" s="1019"/>
      <c r="E204" s="1021" t="s">
        <v>1606</v>
      </c>
      <c r="F204" s="1021"/>
      <c r="G204" s="1021"/>
      <c r="H204" s="1021"/>
      <c r="I204" s="1019"/>
      <c r="J204" s="1019"/>
    </row>
    <row r="205" spans="1:10" ht="15" x14ac:dyDescent="0.25">
      <c r="A205" s="1182"/>
      <c r="B205" s="1183"/>
      <c r="C205" s="1019"/>
      <c r="D205" s="1019"/>
      <c r="E205" s="1021" t="s">
        <v>1529</v>
      </c>
      <c r="F205" s="1021"/>
      <c r="G205" s="1021"/>
      <c r="H205" s="1021"/>
      <c r="I205" s="1019"/>
      <c r="J205" s="1019"/>
    </row>
    <row r="206" spans="1:10" ht="15" x14ac:dyDescent="0.25">
      <c r="A206" s="1182"/>
      <c r="B206" s="1183"/>
      <c r="C206" s="1019"/>
      <c r="D206" s="1019"/>
      <c r="E206" s="1021"/>
      <c r="F206" s="1014"/>
      <c r="G206" s="1021" t="s">
        <v>1619</v>
      </c>
      <c r="H206" s="1021"/>
      <c r="I206" s="1019"/>
      <c r="J206" s="1019"/>
    </row>
    <row r="207" spans="1:10" ht="15" x14ac:dyDescent="0.25">
      <c r="A207" s="1182"/>
      <c r="B207" s="1183"/>
      <c r="C207" s="1019"/>
      <c r="D207" s="1019"/>
      <c r="E207" s="1021" t="s">
        <v>1559</v>
      </c>
      <c r="F207" s="1021"/>
      <c r="G207" s="1021"/>
      <c r="H207" s="1021"/>
      <c r="I207" s="1019"/>
      <c r="J207" s="1019"/>
    </row>
    <row r="208" spans="1:10" ht="15" x14ac:dyDescent="0.25">
      <c r="A208" s="1182"/>
      <c r="B208" s="1183"/>
      <c r="C208" s="1019"/>
      <c r="D208" s="1019"/>
      <c r="E208" s="1021" t="s">
        <v>1557</v>
      </c>
      <c r="F208" s="1021"/>
      <c r="G208" s="1021"/>
      <c r="H208" s="1021"/>
      <c r="I208" s="1019"/>
      <c r="J208" s="1019"/>
    </row>
    <row r="209" spans="1:10" ht="15" x14ac:dyDescent="0.25">
      <c r="A209" s="1182"/>
      <c r="B209" s="1183"/>
      <c r="C209" s="1019"/>
      <c r="D209" s="1019"/>
      <c r="E209" s="1021" t="s">
        <v>1547</v>
      </c>
      <c r="F209" s="1021"/>
      <c r="G209" s="1021"/>
      <c r="H209" s="1021"/>
      <c r="I209" s="1019"/>
      <c r="J209" s="1019"/>
    </row>
    <row r="210" spans="1:10" ht="15" x14ac:dyDescent="0.25">
      <c r="A210" s="1182"/>
      <c r="B210" s="1183"/>
      <c r="C210" s="1019"/>
      <c r="D210" s="1019"/>
      <c r="E210" s="1021" t="s">
        <v>1644</v>
      </c>
      <c r="F210" s="1021"/>
      <c r="G210" s="1021"/>
      <c r="H210" s="1021"/>
      <c r="I210" s="1021"/>
      <c r="J210" s="1019"/>
    </row>
    <row r="211" spans="1:10" ht="15" x14ac:dyDescent="0.25">
      <c r="A211" s="1182"/>
      <c r="B211" s="1183"/>
      <c r="C211" s="1021"/>
      <c r="D211" s="1021"/>
      <c r="E211" s="1021" t="s">
        <v>1553</v>
      </c>
      <c r="F211" s="1021"/>
      <c r="G211" s="1021"/>
      <c r="H211" s="1021"/>
      <c r="I211" s="1019"/>
      <c r="J211" s="1019"/>
    </row>
    <row r="212" spans="1:10" ht="15" x14ac:dyDescent="0.25">
      <c r="A212" s="1182"/>
      <c r="B212" s="1183"/>
      <c r="C212" s="1025" t="s">
        <v>1584</v>
      </c>
      <c r="D212" s="1025"/>
      <c r="E212" s="1021"/>
      <c r="F212" s="1021"/>
      <c r="G212" s="1021"/>
      <c r="H212" s="1021"/>
      <c r="I212" s="1019"/>
      <c r="J212" s="1019"/>
    </row>
    <row r="213" spans="1:10" ht="30" customHeight="1" x14ac:dyDescent="0.25">
      <c r="A213" s="1182">
        <v>560052</v>
      </c>
      <c r="B213" s="1183" t="s">
        <v>1645</v>
      </c>
      <c r="C213" s="1021"/>
      <c r="D213" s="1021"/>
      <c r="E213" s="1019"/>
      <c r="F213" s="1019"/>
      <c r="G213" s="1019" t="s">
        <v>1646</v>
      </c>
      <c r="H213" s="1019"/>
      <c r="I213" s="1030"/>
      <c r="J213" s="1019"/>
    </row>
    <row r="214" spans="1:10" ht="15" customHeight="1" x14ac:dyDescent="0.25">
      <c r="A214" s="1182"/>
      <c r="B214" s="1183"/>
      <c r="C214" s="1021"/>
      <c r="D214" s="1020" t="s">
        <v>1582</v>
      </c>
      <c r="E214" s="1019"/>
      <c r="F214" s="1019"/>
      <c r="G214" s="1030"/>
      <c r="H214" s="1019"/>
      <c r="I214" s="1030"/>
      <c r="J214" s="1019"/>
    </row>
    <row r="215" spans="1:10" ht="15" customHeight="1" x14ac:dyDescent="0.25">
      <c r="A215" s="1182"/>
      <c r="B215" s="1183"/>
      <c r="C215" s="1021"/>
      <c r="D215" s="1021" t="s">
        <v>1606</v>
      </c>
      <c r="E215" s="1019"/>
      <c r="F215" s="1019"/>
      <c r="G215" s="1019"/>
      <c r="H215" s="1019"/>
      <c r="I215" s="1019"/>
      <c r="J215" s="1019"/>
    </row>
    <row r="216" spans="1:10" ht="15" customHeight="1" x14ac:dyDescent="0.25">
      <c r="A216" s="1182"/>
      <c r="B216" s="1183"/>
      <c r="C216" s="1021"/>
      <c r="D216" s="1021" t="s">
        <v>1637</v>
      </c>
      <c r="E216" s="1019"/>
      <c r="F216" s="1019"/>
      <c r="G216" s="1019"/>
      <c r="H216" s="1019"/>
      <c r="I216" s="1019"/>
      <c r="J216" s="1019"/>
    </row>
    <row r="217" spans="1:10" ht="15" customHeight="1" x14ac:dyDescent="0.25">
      <c r="A217" s="1182"/>
      <c r="B217" s="1183"/>
      <c r="C217" s="1021" t="s">
        <v>1529</v>
      </c>
      <c r="D217" s="1021"/>
      <c r="E217" s="1019"/>
      <c r="F217" s="1019"/>
      <c r="G217" s="1019"/>
      <c r="H217" s="1019"/>
      <c r="I217" s="1019"/>
      <c r="J217" s="1019"/>
    </row>
    <row r="218" spans="1:10" ht="45" x14ac:dyDescent="0.25">
      <c r="A218" s="1182"/>
      <c r="B218" s="1183"/>
      <c r="C218" s="1021" t="s">
        <v>1648</v>
      </c>
      <c r="D218" s="1021"/>
      <c r="E218" s="1019"/>
      <c r="F218" s="1019"/>
      <c r="G218" s="1019"/>
      <c r="H218" s="1019"/>
      <c r="I218" s="1019"/>
      <c r="J218" s="1019"/>
    </row>
    <row r="219" spans="1:10" ht="15" customHeight="1" x14ac:dyDescent="0.25">
      <c r="A219" s="1182"/>
      <c r="B219" s="1183"/>
      <c r="C219" s="1021"/>
      <c r="D219" s="1021" t="s">
        <v>1559</v>
      </c>
      <c r="E219" s="1019"/>
      <c r="F219" s="1019"/>
      <c r="G219" s="1019"/>
      <c r="H219" s="1019"/>
      <c r="I219" s="1019"/>
      <c r="J219" s="1019"/>
    </row>
    <row r="220" spans="1:10" ht="15" customHeight="1" x14ac:dyDescent="0.25">
      <c r="A220" s="1182"/>
      <c r="B220" s="1183"/>
      <c r="C220" s="1021"/>
      <c r="D220" s="1014"/>
      <c r="E220" s="1021" t="s">
        <v>1626</v>
      </c>
      <c r="F220" s="1019"/>
      <c r="G220" s="1019"/>
      <c r="H220" s="1019"/>
      <c r="I220" s="1019"/>
      <c r="J220" s="1019"/>
    </row>
    <row r="221" spans="1:10" ht="15" x14ac:dyDescent="0.25">
      <c r="A221" s="1182" t="s">
        <v>241</v>
      </c>
      <c r="B221" s="1183" t="s">
        <v>1649</v>
      </c>
      <c r="C221" s="1021"/>
      <c r="D221" s="1021" t="s">
        <v>1600</v>
      </c>
      <c r="E221" s="1019"/>
      <c r="F221" s="1019"/>
      <c r="G221" s="1019"/>
      <c r="H221" s="1019"/>
      <c r="I221" s="1019"/>
      <c r="J221" s="1019"/>
    </row>
    <row r="222" spans="1:10" ht="45" x14ac:dyDescent="0.25">
      <c r="A222" s="1182"/>
      <c r="B222" s="1183"/>
      <c r="C222" s="1021" t="s">
        <v>1796</v>
      </c>
      <c r="D222" s="1021"/>
      <c r="E222" s="1019"/>
      <c r="F222" s="1019"/>
      <c r="G222" s="1019"/>
      <c r="H222" s="1019"/>
      <c r="I222" s="1019"/>
      <c r="J222" s="1019"/>
    </row>
    <row r="223" spans="1:10" ht="15" x14ac:dyDescent="0.25">
      <c r="A223" s="1182"/>
      <c r="B223" s="1183"/>
      <c r="C223" s="1021"/>
      <c r="D223" s="1021" t="s">
        <v>1559</v>
      </c>
      <c r="E223" s="1019"/>
      <c r="F223" s="1019"/>
      <c r="G223" s="1019"/>
      <c r="H223" s="1019"/>
      <c r="I223" s="1019"/>
      <c r="J223" s="1019"/>
    </row>
    <row r="224" spans="1:10" ht="15" x14ac:dyDescent="0.25">
      <c r="A224" s="1182"/>
      <c r="B224" s="1183"/>
      <c r="C224" s="1021"/>
      <c r="D224" s="1021" t="s">
        <v>1619</v>
      </c>
      <c r="E224" s="1019"/>
      <c r="F224" s="1019"/>
      <c r="G224" s="1019"/>
      <c r="H224" s="1019"/>
      <c r="I224" s="1019"/>
      <c r="J224" s="1019"/>
    </row>
    <row r="225" spans="1:10" ht="15" x14ac:dyDescent="0.2">
      <c r="A225" s="1182" t="s">
        <v>242</v>
      </c>
      <c r="B225" s="1183" t="s">
        <v>1650</v>
      </c>
      <c r="C225" s="1026"/>
      <c r="D225" s="1026" t="s">
        <v>1600</v>
      </c>
      <c r="E225" s="1019"/>
      <c r="F225" s="1019"/>
      <c r="G225" s="1019"/>
      <c r="H225" s="1019"/>
      <c r="I225" s="1019"/>
      <c r="J225" s="1019"/>
    </row>
    <row r="226" spans="1:10" ht="15" x14ac:dyDescent="0.25">
      <c r="A226" s="1182"/>
      <c r="B226" s="1183"/>
      <c r="C226" s="1021" t="s">
        <v>1554</v>
      </c>
      <c r="D226" s="1021"/>
      <c r="E226" s="1019"/>
      <c r="F226" s="1019"/>
      <c r="G226" s="1019"/>
      <c r="H226" s="1019"/>
      <c r="I226" s="1019"/>
      <c r="J226" s="1019"/>
    </row>
    <row r="227" spans="1:10" ht="60" x14ac:dyDescent="0.25">
      <c r="A227" s="1182"/>
      <c r="B227" s="1183"/>
      <c r="C227" s="1021" t="s">
        <v>1651</v>
      </c>
      <c r="D227" s="1021"/>
      <c r="E227" s="1019"/>
      <c r="F227" s="1019"/>
      <c r="G227" s="1019"/>
      <c r="H227" s="1019"/>
      <c r="I227" s="1019"/>
      <c r="J227" s="1019"/>
    </row>
    <row r="228" spans="1:10" ht="15" x14ac:dyDescent="0.25">
      <c r="A228" s="1182"/>
      <c r="B228" s="1183"/>
      <c r="C228" s="1021"/>
      <c r="D228" s="1021" t="s">
        <v>1619</v>
      </c>
      <c r="E228" s="1019"/>
      <c r="F228" s="1019"/>
      <c r="G228" s="1019"/>
      <c r="H228" s="1019"/>
      <c r="I228" s="1019"/>
      <c r="J228" s="1019"/>
    </row>
    <row r="229" spans="1:10" ht="15" x14ac:dyDescent="0.25">
      <c r="A229" s="1182"/>
      <c r="B229" s="1183"/>
      <c r="C229" s="1021"/>
      <c r="D229" s="1021" t="s">
        <v>1559</v>
      </c>
      <c r="E229" s="1019"/>
      <c r="F229" s="1019"/>
      <c r="G229" s="1019"/>
      <c r="H229" s="1019"/>
      <c r="I229" s="1019"/>
      <c r="J229" s="1019"/>
    </row>
    <row r="230" spans="1:10" ht="15" x14ac:dyDescent="0.25">
      <c r="A230" s="1182" t="s">
        <v>243</v>
      </c>
      <c r="B230" s="1183" t="s">
        <v>1652</v>
      </c>
      <c r="C230" s="1021" t="s">
        <v>1554</v>
      </c>
      <c r="D230" s="1021"/>
      <c r="E230" s="1019"/>
      <c r="F230" s="1019"/>
      <c r="G230" s="1019"/>
      <c r="H230" s="1019"/>
      <c r="I230" s="1019"/>
      <c r="J230" s="1019"/>
    </row>
    <row r="231" spans="1:10" ht="15" x14ac:dyDescent="0.25">
      <c r="A231" s="1182"/>
      <c r="B231" s="1183"/>
      <c r="C231" s="1021"/>
      <c r="D231" s="1021" t="s">
        <v>1606</v>
      </c>
      <c r="E231" s="1019"/>
      <c r="F231" s="1019"/>
      <c r="G231" s="1019"/>
      <c r="H231" s="1019"/>
      <c r="I231" s="1019"/>
      <c r="J231" s="1019"/>
    </row>
    <row r="232" spans="1:10" ht="15" x14ac:dyDescent="0.25">
      <c r="A232" s="1182"/>
      <c r="B232" s="1183"/>
      <c r="C232" s="1021"/>
      <c r="D232" s="1021" t="s">
        <v>1559</v>
      </c>
      <c r="E232" s="1019"/>
      <c r="F232" s="1019"/>
      <c r="G232" s="1019"/>
      <c r="H232" s="1019"/>
      <c r="I232" s="1019"/>
      <c r="J232" s="1019"/>
    </row>
    <row r="233" spans="1:10" ht="15" x14ac:dyDescent="0.25">
      <c r="A233" s="1182" t="s">
        <v>244</v>
      </c>
      <c r="B233" s="1183" t="s">
        <v>1653</v>
      </c>
      <c r="C233" s="1021"/>
      <c r="D233" s="1021" t="s">
        <v>1606</v>
      </c>
      <c r="E233" s="1019"/>
      <c r="F233" s="1019"/>
      <c r="G233" s="1019"/>
      <c r="H233" s="1019"/>
      <c r="I233" s="1019"/>
      <c r="J233" s="1019"/>
    </row>
    <row r="234" spans="1:10" ht="15" x14ac:dyDescent="0.25">
      <c r="A234" s="1182"/>
      <c r="B234" s="1183"/>
      <c r="C234" s="1021" t="s">
        <v>1554</v>
      </c>
      <c r="D234" s="1021"/>
      <c r="E234" s="1019"/>
      <c r="F234" s="1019"/>
      <c r="G234" s="1019"/>
      <c r="H234" s="1019"/>
      <c r="I234" s="1019"/>
      <c r="J234" s="1019"/>
    </row>
    <row r="235" spans="1:10" ht="45" x14ac:dyDescent="0.25">
      <c r="A235" s="1182"/>
      <c r="B235" s="1183"/>
      <c r="C235" s="1021" t="s">
        <v>1654</v>
      </c>
      <c r="D235" s="1021"/>
      <c r="E235" s="1019"/>
      <c r="F235" s="1019"/>
      <c r="G235" s="1019"/>
      <c r="H235" s="1019"/>
      <c r="I235" s="1019"/>
      <c r="J235" s="1019"/>
    </row>
    <row r="236" spans="1:10" ht="15" x14ac:dyDescent="0.25">
      <c r="A236" s="1182"/>
      <c r="B236" s="1183"/>
      <c r="C236" s="1021"/>
      <c r="D236" s="1021" t="s">
        <v>1559</v>
      </c>
      <c r="E236" s="1019"/>
      <c r="F236" s="1019"/>
      <c r="G236" s="1019"/>
      <c r="H236" s="1019"/>
      <c r="I236" s="1019"/>
      <c r="J236" s="1019"/>
    </row>
    <row r="237" spans="1:10" ht="15" x14ac:dyDescent="0.2">
      <c r="A237" s="1182" t="s">
        <v>245</v>
      </c>
      <c r="B237" s="1183" t="s">
        <v>1655</v>
      </c>
      <c r="C237" s="1026"/>
      <c r="D237" s="1026" t="s">
        <v>1600</v>
      </c>
      <c r="E237" s="1019"/>
      <c r="F237" s="1019"/>
      <c r="G237" s="1019"/>
      <c r="H237" s="1019"/>
      <c r="I237" s="1019"/>
      <c r="J237" s="1019"/>
    </row>
    <row r="238" spans="1:10" ht="15" x14ac:dyDescent="0.25">
      <c r="A238" s="1182"/>
      <c r="B238" s="1183"/>
      <c r="C238" s="1021" t="s">
        <v>1554</v>
      </c>
      <c r="D238" s="1021"/>
      <c r="E238" s="1019"/>
      <c r="F238" s="1019"/>
      <c r="G238" s="1019"/>
      <c r="H238" s="1019"/>
      <c r="I238" s="1019"/>
      <c r="J238" s="1019"/>
    </row>
    <row r="239" spans="1:10" ht="45" x14ac:dyDescent="0.25">
      <c r="A239" s="1182"/>
      <c r="B239" s="1183"/>
      <c r="C239" s="1021" t="s">
        <v>1648</v>
      </c>
      <c r="D239" s="1021"/>
      <c r="E239" s="1019"/>
      <c r="F239" s="1019"/>
      <c r="G239" s="1019"/>
      <c r="H239" s="1019"/>
      <c r="I239" s="1019"/>
      <c r="J239" s="1019"/>
    </row>
    <row r="240" spans="1:10" ht="15" x14ac:dyDescent="0.25">
      <c r="A240" s="1182"/>
      <c r="B240" s="1183"/>
      <c r="C240" s="1021"/>
      <c r="D240" s="1021" t="s">
        <v>1559</v>
      </c>
      <c r="E240" s="1019"/>
      <c r="F240" s="1019"/>
      <c r="G240" s="1019"/>
      <c r="H240" s="1019"/>
      <c r="I240" s="1019"/>
      <c r="J240" s="1019"/>
    </row>
    <row r="241" spans="1:10" ht="15" x14ac:dyDescent="0.25">
      <c r="A241" s="1182"/>
      <c r="B241" s="1183"/>
      <c r="C241" s="1021"/>
      <c r="D241" s="1021" t="s">
        <v>1619</v>
      </c>
      <c r="E241" s="1019"/>
      <c r="F241" s="1019"/>
      <c r="G241" s="1019"/>
      <c r="H241" s="1019"/>
      <c r="I241" s="1019"/>
      <c r="J241" s="1019"/>
    </row>
    <row r="242" spans="1:10" ht="15" x14ac:dyDescent="0.2">
      <c r="A242" s="1182" t="s">
        <v>246</v>
      </c>
      <c r="B242" s="1183" t="s">
        <v>403</v>
      </c>
      <c r="C242" s="1026"/>
      <c r="D242" s="1026" t="s">
        <v>1600</v>
      </c>
      <c r="E242" s="1019"/>
      <c r="F242" s="1019"/>
      <c r="G242" s="1019"/>
      <c r="H242" s="1019"/>
      <c r="I242" s="1019"/>
      <c r="J242" s="1019"/>
    </row>
    <row r="243" spans="1:10" ht="15" x14ac:dyDescent="0.25">
      <c r="A243" s="1182"/>
      <c r="B243" s="1183"/>
      <c r="C243" s="1021"/>
      <c r="D243" s="1021" t="s">
        <v>1626</v>
      </c>
      <c r="E243" s="1019"/>
      <c r="F243" s="1019"/>
      <c r="G243" s="1019"/>
      <c r="H243" s="1019"/>
      <c r="I243" s="1019"/>
      <c r="J243" s="1019"/>
    </row>
    <row r="244" spans="1:10" ht="15" x14ac:dyDescent="0.25">
      <c r="A244" s="1182"/>
      <c r="B244" s="1183"/>
      <c r="C244" s="1021" t="s">
        <v>1529</v>
      </c>
      <c r="D244" s="1021"/>
      <c r="E244" s="1019"/>
      <c r="F244" s="1019"/>
      <c r="G244" s="1019"/>
      <c r="H244" s="1019"/>
      <c r="I244" s="1019"/>
      <c r="J244" s="1019"/>
    </row>
    <row r="245" spans="1:10" ht="60" x14ac:dyDescent="0.25">
      <c r="A245" s="1182"/>
      <c r="B245" s="1183"/>
      <c r="C245" s="1021" t="s">
        <v>1797</v>
      </c>
      <c r="D245" s="1021"/>
      <c r="E245" s="1019"/>
      <c r="F245" s="1019"/>
      <c r="G245" s="1019"/>
      <c r="H245" s="1019"/>
      <c r="I245" s="1019"/>
      <c r="J245" s="1019"/>
    </row>
    <row r="246" spans="1:10" ht="15" x14ac:dyDescent="0.25">
      <c r="A246" s="1182"/>
      <c r="B246" s="1183"/>
      <c r="C246" s="1021"/>
      <c r="D246" s="1021" t="s">
        <v>1559</v>
      </c>
      <c r="E246" s="1019"/>
      <c r="F246" s="1019"/>
      <c r="G246" s="1019"/>
      <c r="H246" s="1019"/>
      <c r="I246" s="1019"/>
      <c r="J246" s="1019"/>
    </row>
    <row r="247" spans="1:10" ht="15" x14ac:dyDescent="0.25">
      <c r="A247" s="1182" t="s">
        <v>247</v>
      </c>
      <c r="B247" s="1183" t="s">
        <v>1656</v>
      </c>
      <c r="C247" s="1021"/>
      <c r="D247" s="1021" t="s">
        <v>1606</v>
      </c>
      <c r="E247" s="1019"/>
      <c r="F247" s="1019"/>
      <c r="G247" s="1019"/>
      <c r="H247" s="1019"/>
      <c r="I247" s="1019"/>
      <c r="J247" s="1019"/>
    </row>
    <row r="248" spans="1:10" ht="15" x14ac:dyDescent="0.25">
      <c r="A248" s="1182"/>
      <c r="B248" s="1183"/>
      <c r="C248" s="1021" t="s">
        <v>1554</v>
      </c>
      <c r="D248" s="1021"/>
      <c r="E248" s="1019"/>
      <c r="F248" s="1019"/>
      <c r="G248" s="1019"/>
      <c r="H248" s="1019"/>
      <c r="I248" s="1019"/>
      <c r="J248" s="1019"/>
    </row>
    <row r="249" spans="1:10" ht="60" x14ac:dyDescent="0.25">
      <c r="A249" s="1182"/>
      <c r="B249" s="1183"/>
      <c r="C249" s="1021" t="s">
        <v>1657</v>
      </c>
      <c r="D249" s="1021"/>
      <c r="E249" s="1019"/>
      <c r="F249" s="1019"/>
      <c r="G249" s="1019"/>
      <c r="H249" s="1019"/>
      <c r="I249" s="1019"/>
      <c r="J249" s="1019"/>
    </row>
    <row r="250" spans="1:10" ht="15" x14ac:dyDescent="0.2">
      <c r="A250" s="1182" t="s">
        <v>248</v>
      </c>
      <c r="B250" s="1183" t="s">
        <v>1658</v>
      </c>
      <c r="C250" s="1026"/>
      <c r="D250" s="1026" t="s">
        <v>1600</v>
      </c>
      <c r="E250" s="1019"/>
      <c r="F250" s="1019"/>
      <c r="G250" s="1019"/>
      <c r="H250" s="1019"/>
      <c r="I250" s="1019"/>
      <c r="J250" s="1019"/>
    </row>
    <row r="251" spans="1:10" ht="15" x14ac:dyDescent="0.25">
      <c r="A251" s="1182"/>
      <c r="B251" s="1183"/>
      <c r="C251" s="1021" t="s">
        <v>2011</v>
      </c>
      <c r="D251" s="1021"/>
      <c r="E251" s="1019"/>
      <c r="F251" s="1019"/>
      <c r="G251" s="1019"/>
      <c r="H251" s="1019"/>
      <c r="I251" s="1019"/>
      <c r="J251" s="1019"/>
    </row>
    <row r="252" spans="1:10" ht="15" x14ac:dyDescent="0.25">
      <c r="A252" s="1182"/>
      <c r="B252" s="1183"/>
      <c r="C252" s="1021" t="s">
        <v>1547</v>
      </c>
      <c r="D252" s="1021"/>
      <c r="E252" s="1019"/>
      <c r="F252" s="1019"/>
      <c r="G252" s="1019"/>
      <c r="H252" s="1019"/>
      <c r="I252" s="1019"/>
      <c r="J252" s="1019"/>
    </row>
    <row r="253" spans="1:10" ht="15" x14ac:dyDescent="0.25">
      <c r="A253" s="1182"/>
      <c r="B253" s="1183"/>
      <c r="C253" s="1021"/>
      <c r="D253" s="1021" t="s">
        <v>1559</v>
      </c>
      <c r="E253" s="1019"/>
      <c r="F253" s="1019"/>
      <c r="G253" s="1019"/>
      <c r="H253" s="1019"/>
      <c r="I253" s="1019"/>
      <c r="J253" s="1019"/>
    </row>
    <row r="254" spans="1:10" ht="15" x14ac:dyDescent="0.25">
      <c r="A254" s="1182"/>
      <c r="B254" s="1183"/>
      <c r="C254" s="1021"/>
      <c r="D254" s="1021" t="s">
        <v>1619</v>
      </c>
      <c r="E254" s="1019"/>
      <c r="F254" s="1019"/>
      <c r="G254" s="1019"/>
      <c r="H254" s="1019"/>
      <c r="I254" s="1019"/>
      <c r="J254" s="1019"/>
    </row>
    <row r="255" spans="1:10" ht="15" x14ac:dyDescent="0.25">
      <c r="A255" s="1182" t="s">
        <v>249</v>
      </c>
      <c r="B255" s="1183" t="s">
        <v>1659</v>
      </c>
      <c r="C255" s="1021"/>
      <c r="D255" s="1021" t="s">
        <v>1606</v>
      </c>
      <c r="E255" s="1019"/>
      <c r="F255" s="1019"/>
      <c r="G255" s="1019"/>
      <c r="H255" s="1019"/>
      <c r="I255" s="1019"/>
      <c r="J255" s="1019"/>
    </row>
    <row r="256" spans="1:10" ht="15" x14ac:dyDescent="0.25">
      <c r="A256" s="1182"/>
      <c r="B256" s="1183"/>
      <c r="C256" s="1021" t="s">
        <v>1554</v>
      </c>
      <c r="D256" s="1021"/>
      <c r="E256" s="1019"/>
      <c r="F256" s="1019"/>
      <c r="G256" s="1019"/>
      <c r="H256" s="1019"/>
      <c r="I256" s="1019"/>
      <c r="J256" s="1019"/>
    </row>
    <row r="257" spans="1:10" ht="15" x14ac:dyDescent="0.25">
      <c r="A257" s="1182"/>
      <c r="B257" s="1183"/>
      <c r="C257" s="1021"/>
      <c r="D257" s="1021" t="s">
        <v>1619</v>
      </c>
      <c r="E257" s="1019"/>
      <c r="F257" s="1019"/>
      <c r="G257" s="1019"/>
      <c r="H257" s="1019"/>
      <c r="I257" s="1019"/>
      <c r="J257" s="1019"/>
    </row>
    <row r="258" spans="1:10" ht="15" x14ac:dyDescent="0.25">
      <c r="A258" s="1182"/>
      <c r="B258" s="1183"/>
      <c r="C258" s="1021"/>
      <c r="D258" s="1021" t="s">
        <v>1559</v>
      </c>
      <c r="E258" s="1019"/>
      <c r="F258" s="1019"/>
      <c r="G258" s="1019"/>
      <c r="H258" s="1019"/>
      <c r="I258" s="1019"/>
      <c r="J258" s="1019"/>
    </row>
    <row r="259" spans="1:10" ht="45" x14ac:dyDescent="0.25">
      <c r="A259" s="1182"/>
      <c r="B259" s="1183"/>
      <c r="C259" s="1021" t="s">
        <v>1654</v>
      </c>
      <c r="D259" s="1021"/>
      <c r="E259" s="1019"/>
      <c r="F259" s="1019"/>
      <c r="G259" s="1019"/>
      <c r="H259" s="1019"/>
      <c r="I259" s="1019"/>
      <c r="J259" s="1019"/>
    </row>
    <row r="260" spans="1:10" ht="15" x14ac:dyDescent="0.2">
      <c r="A260" s="1182" t="s">
        <v>250</v>
      </c>
      <c r="B260" s="1183" t="s">
        <v>1661</v>
      </c>
      <c r="C260" s="1026"/>
      <c r="D260" s="1026" t="s">
        <v>1600</v>
      </c>
      <c r="E260" s="1019"/>
      <c r="F260" s="1019"/>
      <c r="G260" s="1019"/>
      <c r="H260" s="1019"/>
      <c r="I260" s="1019"/>
      <c r="J260" s="1019"/>
    </row>
    <row r="261" spans="1:10" ht="45" x14ac:dyDescent="0.25">
      <c r="A261" s="1182"/>
      <c r="B261" s="1183"/>
      <c r="C261" s="1021" t="s">
        <v>1796</v>
      </c>
      <c r="D261" s="1021"/>
      <c r="E261" s="1019"/>
      <c r="F261" s="1019"/>
      <c r="G261" s="1019"/>
      <c r="H261" s="1019"/>
      <c r="I261" s="1019"/>
      <c r="J261" s="1019"/>
    </row>
    <row r="262" spans="1:10" ht="15" x14ac:dyDescent="0.25">
      <c r="A262" s="1182"/>
      <c r="B262" s="1183"/>
      <c r="C262" s="1021"/>
      <c r="D262" s="1021" t="s">
        <v>1559</v>
      </c>
      <c r="E262" s="1019"/>
      <c r="F262" s="1019"/>
      <c r="G262" s="1019"/>
      <c r="H262" s="1019"/>
      <c r="I262" s="1019"/>
      <c r="J262" s="1019"/>
    </row>
    <row r="263" spans="1:10" ht="15" x14ac:dyDescent="0.25">
      <c r="A263" s="1182"/>
      <c r="B263" s="1183"/>
      <c r="C263" s="1021"/>
      <c r="D263" s="1021" t="s">
        <v>1619</v>
      </c>
      <c r="E263" s="1019"/>
      <c r="F263" s="1019"/>
      <c r="G263" s="1019"/>
      <c r="H263" s="1019"/>
      <c r="I263" s="1019"/>
      <c r="J263" s="1019"/>
    </row>
    <row r="264" spans="1:10" ht="15" x14ac:dyDescent="0.25">
      <c r="A264" s="1182" t="s">
        <v>251</v>
      </c>
      <c r="B264" s="1183" t="s">
        <v>1662</v>
      </c>
      <c r="C264" s="1021" t="s">
        <v>1554</v>
      </c>
      <c r="D264" s="1021"/>
      <c r="E264" s="1019"/>
      <c r="F264" s="1019"/>
      <c r="G264" s="1019"/>
      <c r="H264" s="1019"/>
      <c r="I264" s="1019"/>
      <c r="J264" s="1019"/>
    </row>
    <row r="265" spans="1:10" ht="15" x14ac:dyDescent="0.2">
      <c r="A265" s="1182"/>
      <c r="B265" s="1183"/>
      <c r="C265" s="1026"/>
      <c r="D265" s="1026" t="s">
        <v>1600</v>
      </c>
      <c r="E265" s="1019"/>
      <c r="F265" s="1019"/>
      <c r="G265" s="1019"/>
      <c r="H265" s="1019"/>
      <c r="I265" s="1019"/>
      <c r="J265" s="1019"/>
    </row>
    <row r="266" spans="1:10" ht="15" x14ac:dyDescent="0.25">
      <c r="A266" s="1182"/>
      <c r="B266" s="1183"/>
      <c r="C266" s="1021"/>
      <c r="D266" s="1021" t="s">
        <v>1559</v>
      </c>
      <c r="E266" s="1019"/>
      <c r="F266" s="1019"/>
      <c r="G266" s="1019"/>
      <c r="H266" s="1019"/>
      <c r="I266" s="1019"/>
      <c r="J266" s="1019"/>
    </row>
    <row r="267" spans="1:10" ht="15" x14ac:dyDescent="0.25">
      <c r="A267" s="1182"/>
      <c r="B267" s="1183"/>
      <c r="C267" s="1021"/>
      <c r="D267" s="1021" t="s">
        <v>1619</v>
      </c>
      <c r="E267" s="1019"/>
      <c r="F267" s="1019"/>
      <c r="G267" s="1019"/>
      <c r="H267" s="1019"/>
      <c r="I267" s="1019"/>
      <c r="J267" s="1019"/>
    </row>
    <row r="268" spans="1:10" ht="45" x14ac:dyDescent="0.25">
      <c r="A268" s="1182"/>
      <c r="B268" s="1183"/>
      <c r="C268" s="1021" t="s">
        <v>1654</v>
      </c>
      <c r="D268" s="1021"/>
      <c r="E268" s="1019"/>
      <c r="F268" s="1019"/>
      <c r="G268" s="1019"/>
      <c r="H268" s="1019"/>
      <c r="I268" s="1019"/>
      <c r="J268" s="1019"/>
    </row>
    <row r="269" spans="1:10" ht="15" x14ac:dyDescent="0.2">
      <c r="A269" s="1182" t="s">
        <v>252</v>
      </c>
      <c r="B269" s="1183" t="s">
        <v>404</v>
      </c>
      <c r="C269" s="1026" t="s">
        <v>1529</v>
      </c>
      <c r="D269" s="1026"/>
      <c r="E269" s="1019"/>
      <c r="F269" s="1019"/>
      <c r="G269" s="1019"/>
      <c r="H269" s="1019"/>
      <c r="I269" s="1019"/>
      <c r="J269" s="1019"/>
    </row>
    <row r="270" spans="1:10" ht="15" x14ac:dyDescent="0.25">
      <c r="A270" s="1182"/>
      <c r="B270" s="1183"/>
      <c r="C270" s="1021"/>
      <c r="D270" s="1021" t="s">
        <v>1637</v>
      </c>
      <c r="E270" s="1019"/>
      <c r="F270" s="1019"/>
      <c r="G270" s="1019"/>
      <c r="H270" s="1019"/>
      <c r="I270" s="1019"/>
      <c r="J270" s="1019"/>
    </row>
    <row r="271" spans="1:10" ht="15" x14ac:dyDescent="0.2">
      <c r="A271" s="1182"/>
      <c r="B271" s="1183"/>
      <c r="C271" s="1027"/>
      <c r="D271" s="1027" t="s">
        <v>1606</v>
      </c>
      <c r="E271" s="1019"/>
      <c r="F271" s="1019"/>
      <c r="G271" s="1019"/>
      <c r="H271" s="1019"/>
      <c r="I271" s="1019"/>
      <c r="J271" s="1019"/>
    </row>
    <row r="272" spans="1:10" ht="15" x14ac:dyDescent="0.25">
      <c r="A272" s="1182"/>
      <c r="B272" s="1183"/>
      <c r="C272" s="1027"/>
      <c r="D272" s="1021" t="s">
        <v>1798</v>
      </c>
      <c r="E272" s="1019"/>
      <c r="F272" s="1019"/>
      <c r="G272" s="1019"/>
      <c r="H272" s="1019"/>
      <c r="I272" s="1019"/>
      <c r="J272" s="1019"/>
    </row>
    <row r="273" spans="1:10" ht="60" x14ac:dyDescent="0.2">
      <c r="A273" s="1182"/>
      <c r="B273" s="1183"/>
      <c r="C273" s="1027"/>
      <c r="D273" s="1027"/>
      <c r="E273" s="1019"/>
      <c r="F273" s="1019"/>
      <c r="G273" s="1027" t="s">
        <v>1901</v>
      </c>
      <c r="H273" s="1019"/>
      <c r="I273" s="1027"/>
      <c r="J273" s="1027"/>
    </row>
    <row r="274" spans="1:10" ht="30" x14ac:dyDescent="0.2">
      <c r="A274" s="1182"/>
      <c r="B274" s="1183"/>
      <c r="C274" s="1026"/>
      <c r="D274" s="1026"/>
      <c r="E274" s="1026" t="s">
        <v>1663</v>
      </c>
      <c r="F274" s="1026"/>
      <c r="G274" s="1019"/>
      <c r="H274" s="1019"/>
      <c r="I274" s="1019"/>
      <c r="J274" s="1019"/>
    </row>
    <row r="275" spans="1:10" ht="30" x14ac:dyDescent="0.2">
      <c r="A275" s="1182"/>
      <c r="B275" s="1183"/>
      <c r="C275" s="1026"/>
      <c r="D275" s="1026"/>
      <c r="E275" s="1026"/>
      <c r="F275" s="1026" t="s">
        <v>1632</v>
      </c>
      <c r="G275" s="1026"/>
      <c r="H275" s="1026"/>
      <c r="I275" s="1019"/>
      <c r="J275" s="1019"/>
    </row>
    <row r="276" spans="1:10" ht="15" x14ac:dyDescent="0.2">
      <c r="A276" s="1182"/>
      <c r="B276" s="1183"/>
      <c r="C276" s="1027"/>
      <c r="D276" s="1027" t="s">
        <v>1559</v>
      </c>
      <c r="E276" s="1019"/>
      <c r="F276" s="1019"/>
      <c r="G276" s="1019"/>
      <c r="H276" s="1019"/>
      <c r="I276" s="1019"/>
      <c r="J276" s="1019"/>
    </row>
    <row r="277" spans="1:10" ht="15" x14ac:dyDescent="0.2">
      <c r="A277" s="1182"/>
      <c r="B277" s="1183"/>
      <c r="C277" s="1026"/>
      <c r="D277" s="1026"/>
      <c r="E277" s="1026" t="s">
        <v>1527</v>
      </c>
      <c r="F277" s="1026"/>
      <c r="G277" s="1019"/>
      <c r="H277" s="1019"/>
      <c r="I277" s="1019"/>
      <c r="J277" s="1019"/>
    </row>
    <row r="278" spans="1:10" ht="15" x14ac:dyDescent="0.2">
      <c r="A278" s="1182"/>
      <c r="B278" s="1183"/>
      <c r="C278" s="1026"/>
      <c r="D278" s="1014"/>
      <c r="E278" s="1026" t="s">
        <v>1626</v>
      </c>
      <c r="F278" s="1019"/>
      <c r="G278" s="1019"/>
      <c r="H278" s="1019"/>
      <c r="I278" s="1019"/>
      <c r="J278" s="1019"/>
    </row>
    <row r="279" spans="1:10" ht="15" x14ac:dyDescent="0.2">
      <c r="A279" s="1182" t="s">
        <v>253</v>
      </c>
      <c r="B279" s="1183" t="s">
        <v>1664</v>
      </c>
      <c r="C279" s="1026"/>
      <c r="D279" s="1026" t="s">
        <v>1600</v>
      </c>
      <c r="E279" s="1019"/>
      <c r="F279" s="1019"/>
      <c r="G279" s="1019"/>
      <c r="H279" s="1019"/>
      <c r="I279" s="1019"/>
      <c r="J279" s="1019"/>
    </row>
    <row r="280" spans="1:10" ht="15" x14ac:dyDescent="0.2">
      <c r="A280" s="1182"/>
      <c r="B280" s="1183"/>
      <c r="C280" s="1026" t="s">
        <v>1529</v>
      </c>
      <c r="D280" s="1026"/>
      <c r="E280" s="1019"/>
      <c r="F280" s="1019"/>
      <c r="G280" s="1019"/>
      <c r="H280" s="1019"/>
      <c r="I280" s="1019"/>
      <c r="J280" s="1019"/>
    </row>
    <row r="281" spans="1:10" ht="15" x14ac:dyDescent="0.2">
      <c r="A281" s="1182"/>
      <c r="B281" s="1183"/>
      <c r="C281" s="1026"/>
      <c r="D281" s="1026" t="s">
        <v>1665</v>
      </c>
      <c r="E281" s="1019"/>
      <c r="F281" s="1019"/>
      <c r="G281" s="1019"/>
      <c r="H281" s="1019"/>
      <c r="I281" s="1019"/>
      <c r="J281" s="1019"/>
    </row>
    <row r="282" spans="1:10" ht="15" x14ac:dyDescent="0.25">
      <c r="A282" s="1182" t="s">
        <v>254</v>
      </c>
      <c r="B282" s="1183" t="s">
        <v>1666</v>
      </c>
      <c r="C282" s="1021"/>
      <c r="D282" s="1021" t="s">
        <v>1606</v>
      </c>
      <c r="E282" s="1019"/>
      <c r="F282" s="1019"/>
      <c r="G282" s="1019"/>
      <c r="H282" s="1019"/>
      <c r="I282" s="1019"/>
      <c r="J282" s="1019"/>
    </row>
    <row r="283" spans="1:10" ht="15" x14ac:dyDescent="0.25">
      <c r="A283" s="1182"/>
      <c r="B283" s="1183"/>
      <c r="C283" s="1021" t="s">
        <v>1529</v>
      </c>
      <c r="D283" s="1021"/>
      <c r="E283" s="1019"/>
      <c r="F283" s="1019"/>
      <c r="G283" s="1019"/>
      <c r="H283" s="1019"/>
      <c r="I283" s="1019"/>
      <c r="J283" s="1019"/>
    </row>
    <row r="284" spans="1:10" ht="15" x14ac:dyDescent="0.25">
      <c r="A284" s="1182"/>
      <c r="B284" s="1183"/>
      <c r="C284" s="1021"/>
      <c r="D284" s="1021" t="s">
        <v>1626</v>
      </c>
      <c r="E284" s="1019"/>
      <c r="F284" s="1019"/>
      <c r="G284" s="1019"/>
      <c r="H284" s="1019"/>
      <c r="I284" s="1019"/>
      <c r="J284" s="1019"/>
    </row>
    <row r="285" spans="1:10" ht="15" x14ac:dyDescent="0.25">
      <c r="A285" s="1182"/>
      <c r="B285" s="1183"/>
      <c r="C285" s="1021"/>
      <c r="D285" s="1021" t="s">
        <v>1559</v>
      </c>
      <c r="E285" s="1019"/>
      <c r="F285" s="1019"/>
      <c r="G285" s="1019"/>
      <c r="H285" s="1019"/>
      <c r="I285" s="1019"/>
      <c r="J285" s="1019"/>
    </row>
    <row r="286" spans="1:10" ht="45" x14ac:dyDescent="0.2">
      <c r="A286" s="1182"/>
      <c r="B286" s="1183"/>
      <c r="C286" s="1026" t="s">
        <v>1667</v>
      </c>
      <c r="D286" s="1026"/>
      <c r="E286" s="1019"/>
      <c r="F286" s="1019"/>
      <c r="G286" s="1019"/>
      <c r="H286" s="1019"/>
      <c r="I286" s="1019"/>
      <c r="J286" s="1019"/>
    </row>
    <row r="287" spans="1:10" ht="15" x14ac:dyDescent="0.2">
      <c r="A287" s="1182" t="s">
        <v>255</v>
      </c>
      <c r="B287" s="1183" t="s">
        <v>1668</v>
      </c>
      <c r="C287" s="1026"/>
      <c r="D287" s="1026" t="s">
        <v>1606</v>
      </c>
      <c r="E287" s="1019"/>
      <c r="F287" s="1019"/>
      <c r="G287" s="1019"/>
      <c r="H287" s="1019"/>
      <c r="I287" s="1019"/>
      <c r="J287" s="1019"/>
    </row>
    <row r="288" spans="1:10" ht="45" x14ac:dyDescent="0.2">
      <c r="A288" s="1182"/>
      <c r="B288" s="1183"/>
      <c r="C288" s="1026" t="s">
        <v>1654</v>
      </c>
      <c r="D288" s="1026"/>
      <c r="E288" s="1019"/>
      <c r="F288" s="1019"/>
      <c r="G288" s="1019"/>
      <c r="H288" s="1019"/>
      <c r="I288" s="1019"/>
      <c r="J288" s="1019"/>
    </row>
    <row r="289" spans="1:10" ht="15" x14ac:dyDescent="0.25">
      <c r="A289" s="1182"/>
      <c r="B289" s="1183"/>
      <c r="C289" s="1021" t="s">
        <v>1554</v>
      </c>
      <c r="D289" s="1021"/>
      <c r="E289" s="1019"/>
      <c r="F289" s="1019"/>
      <c r="G289" s="1019"/>
      <c r="H289" s="1019"/>
      <c r="I289" s="1019"/>
      <c r="J289" s="1019"/>
    </row>
    <row r="290" spans="1:10" ht="15" x14ac:dyDescent="0.25">
      <c r="A290" s="1182"/>
      <c r="B290" s="1183"/>
      <c r="C290" s="1021"/>
      <c r="D290" s="1021" t="s">
        <v>1637</v>
      </c>
      <c r="E290" s="1019"/>
      <c r="F290" s="1019"/>
      <c r="G290" s="1019"/>
      <c r="H290" s="1019"/>
      <c r="I290" s="1019"/>
      <c r="J290" s="1019"/>
    </row>
    <row r="291" spans="1:10" ht="15" x14ac:dyDescent="0.25">
      <c r="A291" s="1182"/>
      <c r="B291" s="1183"/>
      <c r="C291" s="1021"/>
      <c r="D291" s="1021" t="s">
        <v>1559</v>
      </c>
      <c r="E291" s="1019"/>
      <c r="F291" s="1019"/>
      <c r="G291" s="1019"/>
      <c r="H291" s="1019"/>
      <c r="I291" s="1019"/>
      <c r="J291" s="1019"/>
    </row>
    <row r="292" spans="1:10" ht="15" x14ac:dyDescent="0.25">
      <c r="A292" s="1182"/>
      <c r="B292" s="1183"/>
      <c r="C292" s="1021"/>
      <c r="D292" s="1014"/>
      <c r="E292" s="1019"/>
      <c r="F292" s="1021" t="s">
        <v>1619</v>
      </c>
      <c r="G292" s="1019"/>
      <c r="H292" s="1019"/>
      <c r="I292" s="1019"/>
      <c r="J292" s="1019"/>
    </row>
    <row r="293" spans="1:10" ht="15" x14ac:dyDescent="0.25">
      <c r="A293" s="1182"/>
      <c r="B293" s="1183"/>
      <c r="C293" s="1021"/>
      <c r="D293" s="1021" t="s">
        <v>1582</v>
      </c>
      <c r="E293" s="1019"/>
      <c r="F293" s="1019" t="s">
        <v>1647</v>
      </c>
      <c r="G293" s="1030"/>
      <c r="H293" s="1019"/>
      <c r="I293" s="1030"/>
      <c r="J293" s="1019"/>
    </row>
    <row r="294" spans="1:10" ht="15" x14ac:dyDescent="0.25">
      <c r="A294" s="1182"/>
      <c r="B294" s="1183"/>
      <c r="C294" s="1021"/>
      <c r="D294" s="1021" t="s">
        <v>1535</v>
      </c>
      <c r="E294" s="1019"/>
      <c r="F294" s="1019"/>
      <c r="G294" s="1019" t="s">
        <v>1669</v>
      </c>
      <c r="H294" s="1019"/>
      <c r="I294" s="1030"/>
      <c r="J294" s="1019"/>
    </row>
    <row r="295" spans="1:10" ht="45" customHeight="1" x14ac:dyDescent="0.25">
      <c r="A295" s="1182" t="s">
        <v>256</v>
      </c>
      <c r="B295" s="1183" t="s">
        <v>1670</v>
      </c>
      <c r="C295" s="1021" t="s">
        <v>1648</v>
      </c>
      <c r="D295" s="1021"/>
      <c r="E295" s="1019"/>
      <c r="F295" s="1019"/>
      <c r="G295" s="1019"/>
      <c r="H295" s="1019"/>
      <c r="I295" s="1019"/>
      <c r="J295" s="1019"/>
    </row>
    <row r="296" spans="1:10" ht="15" customHeight="1" x14ac:dyDescent="0.25">
      <c r="A296" s="1182"/>
      <c r="B296" s="1183"/>
      <c r="C296" s="1021"/>
      <c r="D296" s="1021" t="s">
        <v>1619</v>
      </c>
      <c r="E296" s="1019"/>
      <c r="F296" s="1019"/>
      <c r="G296" s="1019"/>
      <c r="H296" s="1019"/>
      <c r="I296" s="1019"/>
      <c r="J296" s="1019"/>
    </row>
    <row r="297" spans="1:10" ht="15" customHeight="1" x14ac:dyDescent="0.25">
      <c r="A297" s="1182"/>
      <c r="B297" s="1183"/>
      <c r="C297" s="1021"/>
      <c r="D297" s="1021" t="s">
        <v>1582</v>
      </c>
      <c r="E297" s="1019"/>
      <c r="F297" s="1019"/>
      <c r="G297" s="1019"/>
      <c r="H297" s="1019"/>
      <c r="I297" s="1019"/>
      <c r="J297" s="1019"/>
    </row>
    <row r="298" spans="1:10" ht="15" customHeight="1" x14ac:dyDescent="0.25">
      <c r="A298" s="1182"/>
      <c r="B298" s="1183"/>
      <c r="C298" s="1021"/>
      <c r="D298" s="1021" t="s">
        <v>1599</v>
      </c>
      <c r="E298" s="1019"/>
      <c r="F298" s="1019"/>
      <c r="G298" s="1019"/>
      <c r="H298" s="1019"/>
      <c r="I298" s="1030"/>
      <c r="J298" s="1019"/>
    </row>
    <row r="299" spans="1:10" ht="15" customHeight="1" x14ac:dyDescent="0.25">
      <c r="A299" s="1182"/>
      <c r="B299" s="1183"/>
      <c r="C299" s="1021"/>
      <c r="D299" s="1021"/>
      <c r="E299" s="1019"/>
      <c r="F299" s="1019"/>
      <c r="G299" s="1021" t="s">
        <v>1609</v>
      </c>
      <c r="H299" s="1019"/>
      <c r="I299" s="1030"/>
      <c r="J299" s="1021"/>
    </row>
    <row r="300" spans="1:10" ht="15" customHeight="1" x14ac:dyDescent="0.25">
      <c r="A300" s="1182"/>
      <c r="B300" s="1183"/>
      <c r="C300" s="1021"/>
      <c r="D300" s="1021" t="s">
        <v>1559</v>
      </c>
      <c r="E300" s="1019"/>
      <c r="F300" s="1019"/>
      <c r="G300" s="1019"/>
      <c r="H300" s="1019"/>
      <c r="I300" s="1019"/>
      <c r="J300" s="1019"/>
    </row>
    <row r="301" spans="1:10" ht="15" customHeight="1" x14ac:dyDescent="0.2">
      <c r="A301" s="1182"/>
      <c r="B301" s="1183"/>
      <c r="C301" s="1026"/>
      <c r="D301" s="1026" t="s">
        <v>1600</v>
      </c>
      <c r="E301" s="1019"/>
      <c r="F301" s="1019"/>
      <c r="G301" s="1019"/>
      <c r="H301" s="1019"/>
      <c r="I301" s="1019"/>
      <c r="J301" s="1019"/>
    </row>
    <row r="302" spans="1:10" ht="15" customHeight="1" x14ac:dyDescent="0.25">
      <c r="A302" s="1182"/>
      <c r="B302" s="1183"/>
      <c r="C302" s="1021"/>
      <c r="D302" s="1021" t="s">
        <v>1637</v>
      </c>
      <c r="E302" s="1019"/>
      <c r="F302" s="1019"/>
      <c r="G302" s="1019"/>
      <c r="H302" s="1019"/>
      <c r="I302" s="1019"/>
      <c r="J302" s="1019"/>
    </row>
    <row r="303" spans="1:10" ht="15" customHeight="1" x14ac:dyDescent="0.25">
      <c r="A303" s="1182"/>
      <c r="B303" s="1183"/>
      <c r="C303" s="1021" t="s">
        <v>1554</v>
      </c>
      <c r="D303" s="1021"/>
      <c r="E303" s="1019"/>
      <c r="F303" s="1019"/>
      <c r="G303" s="1019"/>
      <c r="H303" s="1019"/>
      <c r="I303" s="1019"/>
      <c r="J303" s="1019"/>
    </row>
    <row r="304" spans="1:10" ht="15" x14ac:dyDescent="0.25">
      <c r="A304" s="1182" t="s">
        <v>257</v>
      </c>
      <c r="B304" s="1183" t="s">
        <v>1671</v>
      </c>
      <c r="C304" s="1021"/>
      <c r="D304" s="1021" t="s">
        <v>1672</v>
      </c>
      <c r="E304" s="1019"/>
      <c r="F304" s="1019"/>
      <c r="G304" s="1019"/>
      <c r="H304" s="1019"/>
      <c r="I304" s="1019"/>
      <c r="J304" s="1019"/>
    </row>
    <row r="305" spans="1:10" ht="15" x14ac:dyDescent="0.25">
      <c r="A305" s="1182"/>
      <c r="B305" s="1183"/>
      <c r="C305" s="1021"/>
      <c r="D305" s="1021"/>
      <c r="E305" s="1019"/>
      <c r="F305" s="1019"/>
      <c r="G305" s="1021" t="s">
        <v>1902</v>
      </c>
      <c r="H305" s="1019"/>
      <c r="I305" s="1030"/>
      <c r="J305" s="1021"/>
    </row>
    <row r="306" spans="1:10" ht="15" x14ac:dyDescent="0.25">
      <c r="A306" s="1182"/>
      <c r="B306" s="1183"/>
      <c r="C306" s="1021"/>
      <c r="D306" s="1021" t="s">
        <v>1637</v>
      </c>
      <c r="E306" s="1019"/>
      <c r="F306" s="1019"/>
      <c r="G306" s="1019"/>
      <c r="H306" s="1019"/>
      <c r="I306" s="1019"/>
      <c r="J306" s="1019"/>
    </row>
    <row r="307" spans="1:10" ht="45" x14ac:dyDescent="0.25">
      <c r="A307" s="1182"/>
      <c r="B307" s="1183"/>
      <c r="C307" s="1021" t="s">
        <v>1796</v>
      </c>
      <c r="D307" s="1021"/>
      <c r="E307" s="1019"/>
      <c r="F307" s="1019"/>
      <c r="G307" s="1019"/>
      <c r="H307" s="1019"/>
      <c r="I307" s="1019"/>
      <c r="J307" s="1019"/>
    </row>
    <row r="308" spans="1:10" ht="15" x14ac:dyDescent="0.25">
      <c r="A308" s="1182"/>
      <c r="B308" s="1183"/>
      <c r="C308" s="1021"/>
      <c r="D308" s="1021" t="s">
        <v>1673</v>
      </c>
      <c r="E308" s="1019"/>
      <c r="F308" s="1019"/>
      <c r="G308" s="1019"/>
      <c r="H308" s="1019"/>
      <c r="I308" s="1019"/>
      <c r="J308" s="1019"/>
    </row>
    <row r="309" spans="1:10" ht="15" x14ac:dyDescent="0.25">
      <c r="A309" s="1182"/>
      <c r="B309" s="1183"/>
      <c r="C309" s="1021"/>
      <c r="D309" s="1021" t="s">
        <v>1674</v>
      </c>
      <c r="E309" s="1019"/>
      <c r="F309" s="1019"/>
      <c r="G309" s="1019"/>
      <c r="H309" s="1019"/>
      <c r="I309" s="1019"/>
      <c r="J309" s="1019"/>
    </row>
    <row r="310" spans="1:10" ht="15" x14ac:dyDescent="0.25">
      <c r="A310" s="1182"/>
      <c r="B310" s="1183" t="s">
        <v>1675</v>
      </c>
      <c r="C310" s="1021" t="s">
        <v>1554</v>
      </c>
      <c r="D310" s="1021"/>
      <c r="E310" s="1019"/>
      <c r="F310" s="1019"/>
      <c r="G310" s="1019"/>
      <c r="H310" s="1019"/>
      <c r="I310" s="1019"/>
      <c r="J310" s="1019"/>
    </row>
    <row r="311" spans="1:10" ht="15" x14ac:dyDescent="0.25">
      <c r="A311" s="1182"/>
      <c r="B311" s="1183"/>
      <c r="C311" s="1021"/>
      <c r="D311" s="1021" t="s">
        <v>1559</v>
      </c>
      <c r="E311" s="1019"/>
      <c r="F311" s="1019"/>
      <c r="G311" s="1019"/>
      <c r="H311" s="1019"/>
      <c r="I311" s="1019"/>
      <c r="J311" s="1019"/>
    </row>
    <row r="312" spans="1:10" ht="15" x14ac:dyDescent="0.25">
      <c r="A312" s="1182"/>
      <c r="B312" s="1183"/>
      <c r="C312" s="1021"/>
      <c r="D312" s="1021" t="s">
        <v>1599</v>
      </c>
      <c r="E312" s="1021"/>
      <c r="F312" s="1021"/>
      <c r="G312" s="1021"/>
      <c r="H312" s="1021"/>
      <c r="I312" s="1019"/>
      <c r="J312" s="1019"/>
    </row>
    <row r="313" spans="1:10" ht="15" x14ac:dyDescent="0.25">
      <c r="A313" s="1182"/>
      <c r="B313" s="1183"/>
      <c r="C313" s="1021"/>
      <c r="D313" s="1021" t="s">
        <v>1637</v>
      </c>
      <c r="E313" s="1019"/>
      <c r="F313" s="1019"/>
      <c r="G313" s="1019"/>
      <c r="H313" s="1019"/>
      <c r="I313" s="1019"/>
      <c r="J313" s="1019"/>
    </row>
    <row r="314" spans="1:10" ht="15" x14ac:dyDescent="0.25">
      <c r="A314" s="1182"/>
      <c r="B314" s="1183"/>
      <c r="C314" s="1021"/>
      <c r="D314" s="1021" t="s">
        <v>1606</v>
      </c>
      <c r="E314" s="1019"/>
      <c r="F314" s="1019"/>
      <c r="G314" s="1019"/>
      <c r="H314" s="1019"/>
      <c r="I314" s="1019"/>
      <c r="J314" s="1019"/>
    </row>
    <row r="315" spans="1:10" ht="30" x14ac:dyDescent="0.25">
      <c r="A315" s="1182"/>
      <c r="B315" s="1183"/>
      <c r="C315" s="1021"/>
      <c r="D315" s="1021"/>
      <c r="E315" s="1021"/>
      <c r="F315" s="1021" t="s">
        <v>1634</v>
      </c>
      <c r="G315" s="1021"/>
      <c r="H315" s="1021"/>
      <c r="I315" s="1019"/>
      <c r="J315" s="1019"/>
    </row>
    <row r="316" spans="1:10" ht="15" x14ac:dyDescent="0.25">
      <c r="A316" s="1182" t="s">
        <v>259</v>
      </c>
      <c r="B316" s="1183" t="s">
        <v>1676</v>
      </c>
      <c r="C316" s="1021" t="s">
        <v>1554</v>
      </c>
      <c r="D316" s="1021"/>
      <c r="E316" s="1019"/>
      <c r="F316" s="1019"/>
      <c r="G316" s="1019"/>
      <c r="H316" s="1019"/>
      <c r="I316" s="1019"/>
      <c r="J316" s="1019"/>
    </row>
    <row r="317" spans="1:10" ht="15" x14ac:dyDescent="0.25">
      <c r="A317" s="1182"/>
      <c r="B317" s="1183"/>
      <c r="C317" s="1021"/>
      <c r="D317" s="1021" t="s">
        <v>1637</v>
      </c>
      <c r="E317" s="1019"/>
      <c r="F317" s="1019"/>
      <c r="G317" s="1019"/>
      <c r="H317" s="1019"/>
      <c r="I317" s="1019"/>
      <c r="J317" s="1019"/>
    </row>
    <row r="318" spans="1:10" ht="15" x14ac:dyDescent="0.25">
      <c r="A318" s="1182"/>
      <c r="B318" s="1183"/>
      <c r="C318" s="1021"/>
      <c r="D318" s="1021" t="s">
        <v>1665</v>
      </c>
      <c r="E318" s="1019"/>
      <c r="F318" s="1019"/>
      <c r="G318" s="1019"/>
      <c r="H318" s="1019"/>
      <c r="I318" s="1019"/>
      <c r="J318" s="1019"/>
    </row>
    <row r="319" spans="1:10" ht="15" x14ac:dyDescent="0.2">
      <c r="A319" s="1182"/>
      <c r="B319" s="1183"/>
      <c r="C319" s="1027"/>
      <c r="D319" s="1027" t="s">
        <v>1600</v>
      </c>
      <c r="E319" s="1019"/>
      <c r="F319" s="1019"/>
      <c r="G319" s="1019"/>
      <c r="H319" s="1019"/>
      <c r="I319" s="1019"/>
      <c r="J319" s="1019"/>
    </row>
    <row r="320" spans="1:10" ht="60" x14ac:dyDescent="0.25">
      <c r="A320" s="1182"/>
      <c r="B320" s="1183"/>
      <c r="C320" s="1021" t="s">
        <v>1677</v>
      </c>
      <c r="D320" s="1021"/>
      <c r="E320" s="1019"/>
      <c r="F320" s="1019"/>
      <c r="G320" s="1019"/>
      <c r="H320" s="1019"/>
      <c r="I320" s="1019"/>
      <c r="J320" s="1019"/>
    </row>
    <row r="321" spans="1:10" ht="15" x14ac:dyDescent="0.25">
      <c r="A321" s="1182"/>
      <c r="B321" s="1183"/>
      <c r="C321" s="1021"/>
      <c r="D321" s="1021" t="s">
        <v>1626</v>
      </c>
      <c r="E321" s="1019"/>
      <c r="F321" s="1019"/>
      <c r="G321" s="1019"/>
      <c r="H321" s="1019"/>
      <c r="I321" s="1019"/>
      <c r="J321" s="1019"/>
    </row>
    <row r="322" spans="1:10" ht="15" x14ac:dyDescent="0.25">
      <c r="A322" s="1182" t="s">
        <v>260</v>
      </c>
      <c r="B322" s="1183" t="s">
        <v>1678</v>
      </c>
      <c r="C322" s="1021"/>
      <c r="D322" s="1021" t="s">
        <v>1606</v>
      </c>
      <c r="E322" s="1019"/>
      <c r="F322" s="1019"/>
      <c r="G322" s="1019"/>
      <c r="H322" s="1019"/>
      <c r="I322" s="1019"/>
      <c r="J322" s="1019"/>
    </row>
    <row r="323" spans="1:10" ht="15" x14ac:dyDescent="0.25">
      <c r="A323" s="1182"/>
      <c r="B323" s="1183"/>
      <c r="C323" s="1021" t="s">
        <v>1554</v>
      </c>
      <c r="D323" s="1021"/>
      <c r="E323" s="1019"/>
      <c r="F323" s="1019"/>
      <c r="G323" s="1019"/>
      <c r="H323" s="1019"/>
      <c r="I323" s="1019"/>
      <c r="J323" s="1019"/>
    </row>
    <row r="324" spans="1:10" ht="15" x14ac:dyDescent="0.25">
      <c r="A324" s="1182"/>
      <c r="B324" s="1183"/>
      <c r="C324" s="1021"/>
      <c r="D324" s="1021" t="s">
        <v>1619</v>
      </c>
      <c r="E324" s="1019"/>
      <c r="F324" s="1019"/>
      <c r="G324" s="1019"/>
      <c r="H324" s="1019"/>
      <c r="I324" s="1019"/>
      <c r="J324" s="1019"/>
    </row>
    <row r="325" spans="1:10" ht="45" x14ac:dyDescent="0.25">
      <c r="A325" s="1182"/>
      <c r="B325" s="1183"/>
      <c r="C325" s="1025" t="s">
        <v>1648</v>
      </c>
      <c r="D325" s="1025"/>
      <c r="E325" s="1019"/>
      <c r="F325" s="1019"/>
      <c r="G325" s="1019"/>
      <c r="H325" s="1019"/>
      <c r="I325" s="1019"/>
      <c r="J325" s="1019"/>
    </row>
    <row r="326" spans="1:10" ht="15" x14ac:dyDescent="0.25">
      <c r="A326" s="1182"/>
      <c r="B326" s="1183"/>
      <c r="C326" s="1021"/>
      <c r="D326" s="1021" t="s">
        <v>1559</v>
      </c>
      <c r="E326" s="1019"/>
      <c r="F326" s="1019"/>
      <c r="G326" s="1019"/>
      <c r="H326" s="1019"/>
      <c r="I326" s="1019"/>
      <c r="J326" s="1019"/>
    </row>
    <row r="327" spans="1:10" ht="15" x14ac:dyDescent="0.25">
      <c r="A327" s="1182" t="s">
        <v>261</v>
      </c>
      <c r="B327" s="1183" t="s">
        <v>1679</v>
      </c>
      <c r="C327" s="1021"/>
      <c r="D327" s="1021" t="s">
        <v>1559</v>
      </c>
      <c r="E327" s="1019"/>
      <c r="F327" s="1019"/>
      <c r="G327" s="1019"/>
      <c r="H327" s="1019"/>
      <c r="I327" s="1019"/>
      <c r="J327" s="1019"/>
    </row>
    <row r="328" spans="1:10" ht="15" x14ac:dyDescent="0.25">
      <c r="A328" s="1182"/>
      <c r="B328" s="1183"/>
      <c r="C328" s="1021"/>
      <c r="D328" s="1021" t="s">
        <v>1606</v>
      </c>
      <c r="E328" s="1019"/>
      <c r="F328" s="1019"/>
      <c r="G328" s="1019"/>
      <c r="H328" s="1019"/>
      <c r="I328" s="1019"/>
      <c r="J328" s="1019"/>
    </row>
    <row r="329" spans="1:10" ht="15" x14ac:dyDescent="0.25">
      <c r="A329" s="1182"/>
      <c r="B329" s="1183"/>
      <c r="C329" s="1021" t="s">
        <v>1554</v>
      </c>
      <c r="D329" s="1021"/>
      <c r="E329" s="1019"/>
      <c r="F329" s="1019"/>
      <c r="G329" s="1019"/>
      <c r="H329" s="1019"/>
      <c r="I329" s="1019"/>
      <c r="J329" s="1019"/>
    </row>
    <row r="330" spans="1:10" ht="45" x14ac:dyDescent="0.25">
      <c r="A330" s="1182"/>
      <c r="B330" s="1183"/>
      <c r="C330" s="1021" t="s">
        <v>1648</v>
      </c>
      <c r="D330" s="1021"/>
      <c r="E330" s="1019"/>
      <c r="F330" s="1019"/>
      <c r="G330" s="1019"/>
      <c r="H330" s="1019"/>
      <c r="I330" s="1019"/>
      <c r="J330" s="1019"/>
    </row>
    <row r="331" spans="1:10" ht="15" x14ac:dyDescent="0.25">
      <c r="A331" s="1182" t="s">
        <v>262</v>
      </c>
      <c r="B331" s="1183" t="s">
        <v>1680</v>
      </c>
      <c r="C331" s="1021"/>
      <c r="D331" s="1021" t="s">
        <v>1606</v>
      </c>
      <c r="E331" s="1019"/>
      <c r="F331" s="1019"/>
      <c r="G331" s="1019"/>
      <c r="H331" s="1019"/>
      <c r="I331" s="1019"/>
      <c r="J331" s="1019"/>
    </row>
    <row r="332" spans="1:10" ht="15" x14ac:dyDescent="0.25">
      <c r="A332" s="1182"/>
      <c r="B332" s="1183"/>
      <c r="C332" s="1021" t="s">
        <v>1554</v>
      </c>
      <c r="D332" s="1021"/>
      <c r="E332" s="1019"/>
      <c r="F332" s="1019"/>
      <c r="G332" s="1019"/>
      <c r="H332" s="1019"/>
      <c r="I332" s="1019"/>
      <c r="J332" s="1019"/>
    </row>
    <row r="333" spans="1:10" ht="15" x14ac:dyDescent="0.25">
      <c r="A333" s="1182"/>
      <c r="B333" s="1183"/>
      <c r="C333" s="1021"/>
      <c r="D333" s="1021" t="s">
        <v>1559</v>
      </c>
      <c r="E333" s="1019"/>
      <c r="F333" s="1019"/>
      <c r="G333" s="1019"/>
      <c r="H333" s="1019"/>
      <c r="I333" s="1019"/>
      <c r="J333" s="1019"/>
    </row>
    <row r="334" spans="1:10" ht="15" customHeight="1" x14ac:dyDescent="0.25">
      <c r="A334" s="1182" t="s">
        <v>263</v>
      </c>
      <c r="B334" s="1183" t="s">
        <v>1681</v>
      </c>
      <c r="C334" s="1021" t="s">
        <v>1554</v>
      </c>
      <c r="D334" s="1021"/>
      <c r="E334" s="1019"/>
      <c r="F334" s="1019"/>
      <c r="G334" s="1019"/>
      <c r="H334" s="1019"/>
      <c r="I334" s="1019"/>
      <c r="J334" s="1019"/>
    </row>
    <row r="335" spans="1:10" ht="15" x14ac:dyDescent="0.25">
      <c r="A335" s="1182"/>
      <c r="B335" s="1183"/>
      <c r="C335" s="1021"/>
      <c r="D335" s="1021"/>
      <c r="E335" s="1019"/>
      <c r="F335" s="1019"/>
      <c r="G335" s="1019" t="s">
        <v>1682</v>
      </c>
      <c r="H335" s="1019"/>
      <c r="I335" s="1019"/>
      <c r="J335" s="1019"/>
    </row>
    <row r="336" spans="1:10" ht="15" customHeight="1" x14ac:dyDescent="0.25">
      <c r="A336" s="1182"/>
      <c r="B336" s="1183"/>
      <c r="C336" s="1021"/>
      <c r="D336" s="1021" t="s">
        <v>1559</v>
      </c>
      <c r="E336" s="1019"/>
      <c r="F336" s="1019"/>
      <c r="G336" s="1019"/>
      <c r="H336" s="1019"/>
      <c r="I336" s="1019"/>
      <c r="J336" s="1019"/>
    </row>
    <row r="337" spans="1:10" ht="15" customHeight="1" x14ac:dyDescent="0.25">
      <c r="A337" s="1182"/>
      <c r="B337" s="1183"/>
      <c r="C337" s="1021"/>
      <c r="D337" s="1021" t="s">
        <v>1637</v>
      </c>
      <c r="E337" s="1019"/>
      <c r="F337" s="1019"/>
      <c r="G337" s="1019"/>
      <c r="H337" s="1019"/>
      <c r="I337" s="1019"/>
      <c r="J337" s="1019"/>
    </row>
    <row r="338" spans="1:10" ht="30" x14ac:dyDescent="0.25">
      <c r="A338" s="1182"/>
      <c r="B338" s="1183"/>
      <c r="C338" s="1021"/>
      <c r="D338" s="1021" t="s">
        <v>1683</v>
      </c>
      <c r="E338" s="1019"/>
      <c r="F338" s="1019"/>
      <c r="G338" s="1019"/>
      <c r="H338" s="1019"/>
      <c r="I338" s="1030"/>
      <c r="J338" s="1019"/>
    </row>
    <row r="339" spans="1:10" ht="15" customHeight="1" x14ac:dyDescent="0.25">
      <c r="A339" s="1182"/>
      <c r="B339" s="1183"/>
      <c r="C339" s="1021"/>
      <c r="D339" s="1021" t="s">
        <v>1582</v>
      </c>
      <c r="E339" s="1019"/>
      <c r="F339" s="1019"/>
      <c r="G339" s="1019"/>
      <c r="H339" s="1019"/>
      <c r="I339" s="1019"/>
      <c r="J339" s="1019"/>
    </row>
    <row r="340" spans="1:10" ht="60" x14ac:dyDescent="0.25">
      <c r="A340" s="1182"/>
      <c r="B340" s="1183"/>
      <c r="C340" s="1021" t="s">
        <v>1903</v>
      </c>
      <c r="D340" s="1021"/>
      <c r="E340" s="1019"/>
      <c r="F340" s="1019"/>
      <c r="G340" s="1019"/>
      <c r="H340" s="1019"/>
      <c r="I340" s="1019"/>
      <c r="J340" s="1019"/>
    </row>
    <row r="341" spans="1:10" ht="15" customHeight="1" x14ac:dyDescent="0.25">
      <c r="A341" s="1182"/>
      <c r="B341" s="1183"/>
      <c r="C341" s="1021"/>
      <c r="D341" s="1021" t="s">
        <v>1619</v>
      </c>
      <c r="E341" s="1019"/>
      <c r="F341" s="1019"/>
      <c r="G341" s="1019"/>
      <c r="H341" s="1019"/>
      <c r="I341" s="1019"/>
      <c r="J341" s="1019"/>
    </row>
    <row r="342" spans="1:10" ht="15" x14ac:dyDescent="0.25">
      <c r="A342" s="1182" t="s">
        <v>264</v>
      </c>
      <c r="B342" s="1183" t="s">
        <v>1684</v>
      </c>
      <c r="C342" s="1021"/>
      <c r="D342" s="1021" t="s">
        <v>1606</v>
      </c>
      <c r="E342" s="1019"/>
      <c r="F342" s="1019"/>
      <c r="G342" s="1019"/>
      <c r="H342" s="1019"/>
      <c r="I342" s="1019"/>
      <c r="J342" s="1019"/>
    </row>
    <row r="343" spans="1:10" ht="45" x14ac:dyDescent="0.25">
      <c r="A343" s="1182"/>
      <c r="B343" s="1183"/>
      <c r="C343" s="1021" t="s">
        <v>1796</v>
      </c>
      <c r="D343" s="1021"/>
      <c r="E343" s="1019"/>
      <c r="F343" s="1019"/>
      <c r="G343" s="1019"/>
      <c r="H343" s="1019"/>
      <c r="I343" s="1019"/>
      <c r="J343" s="1019"/>
    </row>
    <row r="344" spans="1:10" ht="15" x14ac:dyDescent="0.25">
      <c r="A344" s="1182"/>
      <c r="B344" s="1183"/>
      <c r="C344" s="1021"/>
      <c r="D344" s="1021" t="s">
        <v>1559</v>
      </c>
      <c r="E344" s="1019"/>
      <c r="F344" s="1019"/>
      <c r="G344" s="1019"/>
      <c r="H344" s="1019"/>
      <c r="I344" s="1019"/>
      <c r="J344" s="1019"/>
    </row>
    <row r="345" spans="1:10" ht="15" x14ac:dyDescent="0.25">
      <c r="A345" s="1182" t="s">
        <v>265</v>
      </c>
      <c r="B345" s="1183" t="s">
        <v>1685</v>
      </c>
      <c r="C345" s="1021" t="s">
        <v>1554</v>
      </c>
      <c r="D345" s="1021"/>
      <c r="E345" s="1019"/>
      <c r="F345" s="1019"/>
      <c r="G345" s="1019"/>
      <c r="H345" s="1019"/>
      <c r="I345" s="1019"/>
      <c r="J345" s="1019"/>
    </row>
    <row r="346" spans="1:10" ht="15" x14ac:dyDescent="0.2">
      <c r="A346" s="1182"/>
      <c r="B346" s="1183"/>
      <c r="C346" s="1026"/>
      <c r="D346" s="1026" t="s">
        <v>1600</v>
      </c>
      <c r="E346" s="1019"/>
      <c r="F346" s="1019"/>
      <c r="G346" s="1019"/>
      <c r="H346" s="1019"/>
      <c r="I346" s="1019"/>
      <c r="J346" s="1019"/>
    </row>
    <row r="347" spans="1:10" ht="15" x14ac:dyDescent="0.25">
      <c r="A347" s="1182"/>
      <c r="B347" s="1183"/>
      <c r="C347" s="1021"/>
      <c r="D347" s="1021" t="s">
        <v>1559</v>
      </c>
      <c r="E347" s="1019"/>
      <c r="F347" s="1019"/>
      <c r="G347" s="1019"/>
      <c r="H347" s="1019"/>
      <c r="I347" s="1019"/>
      <c r="J347" s="1019"/>
    </row>
    <row r="348" spans="1:10" ht="15" customHeight="1" x14ac:dyDescent="0.2">
      <c r="A348" s="1182" t="s">
        <v>266</v>
      </c>
      <c r="B348" s="1183" t="s">
        <v>1686</v>
      </c>
      <c r="C348" s="1026"/>
      <c r="D348" s="1026" t="s">
        <v>311</v>
      </c>
      <c r="E348" s="1019"/>
      <c r="F348" s="1019"/>
      <c r="G348" s="1019"/>
      <c r="H348" s="1019"/>
      <c r="I348" s="1019"/>
      <c r="J348" s="1019"/>
    </row>
    <row r="349" spans="1:10" ht="15" customHeight="1" x14ac:dyDescent="0.2">
      <c r="A349" s="1182"/>
      <c r="B349" s="1183"/>
      <c r="C349" s="1026"/>
      <c r="D349" s="1026" t="s">
        <v>277</v>
      </c>
      <c r="E349" s="1019"/>
      <c r="F349" s="1019"/>
      <c r="G349" s="1019"/>
      <c r="H349" s="1019"/>
      <c r="I349" s="1019"/>
      <c r="J349" s="1019"/>
    </row>
    <row r="350" spans="1:10" ht="15" customHeight="1" x14ac:dyDescent="0.2">
      <c r="A350" s="1182"/>
      <c r="B350" s="1183"/>
      <c r="C350" s="1026"/>
      <c r="D350" s="1026"/>
      <c r="E350" s="1019"/>
      <c r="F350" s="1019"/>
      <c r="G350" s="1019" t="s">
        <v>1682</v>
      </c>
      <c r="H350" s="1019"/>
      <c r="I350" s="1019"/>
      <c r="J350" s="1019"/>
    </row>
    <row r="351" spans="1:10" ht="15" x14ac:dyDescent="0.2">
      <c r="A351" s="1182"/>
      <c r="B351" s="1183"/>
      <c r="C351" s="1026"/>
      <c r="D351" s="1026" t="s">
        <v>1600</v>
      </c>
      <c r="E351" s="1019"/>
      <c r="F351" s="1019"/>
      <c r="G351" s="1019"/>
      <c r="H351" s="1019"/>
      <c r="I351" s="1019"/>
      <c r="J351" s="1019"/>
    </row>
    <row r="352" spans="1:10" ht="15" customHeight="1" x14ac:dyDescent="0.25">
      <c r="A352" s="1182"/>
      <c r="B352" s="1183"/>
      <c r="C352" s="1021"/>
      <c r="D352" s="1021" t="s">
        <v>1559</v>
      </c>
      <c r="E352" s="1019"/>
      <c r="F352" s="1019"/>
      <c r="G352" s="1019"/>
      <c r="H352" s="1019"/>
      <c r="I352" s="1019"/>
      <c r="J352" s="1019"/>
    </row>
    <row r="353" spans="1:10" ht="15" customHeight="1" x14ac:dyDescent="0.2">
      <c r="A353" s="1182"/>
      <c r="B353" s="1183"/>
      <c r="C353" s="1026" t="s">
        <v>1554</v>
      </c>
      <c r="D353" s="1026"/>
      <c r="E353" s="1019"/>
      <c r="F353" s="1019"/>
      <c r="G353" s="1019"/>
      <c r="H353" s="1019"/>
      <c r="I353" s="1019"/>
      <c r="J353" s="1019"/>
    </row>
    <row r="354" spans="1:10" ht="15" customHeight="1" x14ac:dyDescent="0.25">
      <c r="A354" s="1182"/>
      <c r="B354" s="1183"/>
      <c r="C354" s="1021"/>
      <c r="D354" s="1021" t="s">
        <v>1637</v>
      </c>
      <c r="E354" s="1019"/>
      <c r="F354" s="1019"/>
      <c r="G354" s="1019"/>
      <c r="H354" s="1019"/>
      <c r="I354" s="1019"/>
      <c r="J354" s="1019"/>
    </row>
    <row r="355" spans="1:10" ht="15" customHeight="1" x14ac:dyDescent="0.25">
      <c r="A355" s="1182"/>
      <c r="B355" s="1183"/>
      <c r="C355" s="1021" t="s">
        <v>1632</v>
      </c>
      <c r="D355" s="1021"/>
      <c r="E355" s="1021"/>
      <c r="F355" s="1021"/>
      <c r="G355" s="1021"/>
      <c r="H355" s="1021"/>
      <c r="I355" s="1019"/>
      <c r="J355" s="1019"/>
    </row>
    <row r="356" spans="1:10" ht="45" x14ac:dyDescent="0.25">
      <c r="A356" s="1182"/>
      <c r="B356" s="1183"/>
      <c r="C356" s="1021" t="s">
        <v>1687</v>
      </c>
      <c r="D356" s="1021"/>
      <c r="E356" s="1019"/>
      <c r="F356" s="1019"/>
      <c r="G356" s="1019"/>
      <c r="H356" s="1019"/>
      <c r="I356" s="1019"/>
      <c r="J356" s="1019"/>
    </row>
    <row r="357" spans="1:10" ht="15" customHeight="1" x14ac:dyDescent="0.2">
      <c r="A357" s="1182"/>
      <c r="B357" s="1183"/>
      <c r="C357" s="1026"/>
      <c r="D357" s="1014"/>
      <c r="E357" s="1026" t="s">
        <v>1626</v>
      </c>
      <c r="F357" s="1019"/>
      <c r="G357" s="1019"/>
      <c r="H357" s="1019"/>
      <c r="I357" s="1019"/>
      <c r="J357" s="1019"/>
    </row>
    <row r="358" spans="1:10" ht="15" x14ac:dyDescent="0.25">
      <c r="A358" s="1182" t="s">
        <v>267</v>
      </c>
      <c r="B358" s="1183" t="s">
        <v>1688</v>
      </c>
      <c r="C358" s="1021"/>
      <c r="D358" s="1021" t="s">
        <v>1600</v>
      </c>
      <c r="E358" s="1019"/>
      <c r="F358" s="1019"/>
      <c r="G358" s="1019"/>
      <c r="H358" s="1019"/>
      <c r="I358" s="1019"/>
      <c r="J358" s="1019"/>
    </row>
    <row r="359" spans="1:10" ht="15" x14ac:dyDescent="0.25">
      <c r="A359" s="1182"/>
      <c r="B359" s="1183"/>
      <c r="C359" s="1021"/>
      <c r="D359" s="1026" t="s">
        <v>1599</v>
      </c>
      <c r="E359" s="1019"/>
      <c r="F359" s="1019"/>
      <c r="G359" s="1019"/>
      <c r="H359" s="1019"/>
      <c r="I359" s="1019"/>
      <c r="J359" s="1019"/>
    </row>
    <row r="360" spans="1:10" ht="15" x14ac:dyDescent="0.25">
      <c r="A360" s="1182"/>
      <c r="B360" s="1183"/>
      <c r="C360" s="1021"/>
      <c r="D360" s="1021"/>
      <c r="E360" s="1019"/>
      <c r="F360" s="1019"/>
      <c r="G360" s="1019" t="s">
        <v>1609</v>
      </c>
      <c r="H360" s="1019"/>
      <c r="I360" s="1019"/>
      <c r="J360" s="1019"/>
    </row>
    <row r="361" spans="1:10" ht="15" x14ac:dyDescent="0.25">
      <c r="A361" s="1182"/>
      <c r="B361" s="1183"/>
      <c r="C361" s="1021"/>
      <c r="D361" s="1014"/>
      <c r="E361" s="1019"/>
      <c r="F361" s="1021" t="s">
        <v>1619</v>
      </c>
      <c r="G361" s="1019"/>
      <c r="H361" s="1019"/>
      <c r="I361" s="1019"/>
      <c r="J361" s="1019"/>
    </row>
    <row r="362" spans="1:10" ht="15" x14ac:dyDescent="0.25">
      <c r="A362" s="1182"/>
      <c r="B362" s="1183"/>
      <c r="C362" s="1021"/>
      <c r="D362" s="1021" t="s">
        <v>1637</v>
      </c>
      <c r="E362" s="1019"/>
      <c r="F362" s="1019"/>
      <c r="G362" s="1019"/>
      <c r="H362" s="1019"/>
      <c r="I362" s="1019"/>
      <c r="J362" s="1019"/>
    </row>
    <row r="363" spans="1:10" ht="15" x14ac:dyDescent="0.25">
      <c r="A363" s="1182"/>
      <c r="B363" s="1183"/>
      <c r="C363" s="1021" t="s">
        <v>1529</v>
      </c>
      <c r="D363" s="1021"/>
      <c r="E363" s="1019"/>
      <c r="F363" s="1019"/>
      <c r="G363" s="1019"/>
      <c r="H363" s="1019"/>
      <c r="I363" s="1019"/>
      <c r="J363" s="1019"/>
    </row>
    <row r="364" spans="1:10" ht="45" x14ac:dyDescent="0.25">
      <c r="A364" s="1182"/>
      <c r="B364" s="1183"/>
      <c r="C364" s="1021" t="s">
        <v>1648</v>
      </c>
      <c r="D364" s="1021"/>
      <c r="E364" s="1019"/>
      <c r="F364" s="1019"/>
      <c r="G364" s="1019"/>
      <c r="H364" s="1019"/>
      <c r="I364" s="1019"/>
      <c r="J364" s="1019"/>
    </row>
    <row r="365" spans="1:10" ht="15" x14ac:dyDescent="0.25">
      <c r="A365" s="1182"/>
      <c r="B365" s="1183"/>
      <c r="C365" s="1021"/>
      <c r="D365" s="1021" t="s">
        <v>1559</v>
      </c>
      <c r="E365" s="1019"/>
      <c r="F365" s="1019"/>
      <c r="G365" s="1019"/>
      <c r="H365" s="1019"/>
      <c r="I365" s="1019"/>
      <c r="J365" s="1019"/>
    </row>
    <row r="366" spans="1:10" ht="15" x14ac:dyDescent="0.25">
      <c r="A366" s="1182" t="s">
        <v>268</v>
      </c>
      <c r="B366" s="1183" t="s">
        <v>1689</v>
      </c>
      <c r="C366" s="1021"/>
      <c r="D366" s="1021" t="s">
        <v>1619</v>
      </c>
      <c r="E366" s="1019"/>
      <c r="F366" s="1019"/>
      <c r="G366" s="1019"/>
      <c r="H366" s="1019"/>
      <c r="I366" s="1019"/>
      <c r="J366" s="1019"/>
    </row>
    <row r="367" spans="1:10" ht="15" x14ac:dyDescent="0.25">
      <c r="A367" s="1182"/>
      <c r="B367" s="1183"/>
      <c r="C367" s="1021"/>
      <c r="D367" s="1021" t="s">
        <v>1559</v>
      </c>
      <c r="E367" s="1019"/>
      <c r="F367" s="1019"/>
      <c r="G367" s="1019"/>
      <c r="H367" s="1019"/>
      <c r="I367" s="1019"/>
      <c r="J367" s="1019"/>
    </row>
    <row r="368" spans="1:10" ht="15" x14ac:dyDescent="0.25">
      <c r="A368" s="1182"/>
      <c r="B368" s="1183"/>
      <c r="C368" s="1021"/>
      <c r="D368" s="1021" t="s">
        <v>1606</v>
      </c>
      <c r="E368" s="1019"/>
      <c r="F368" s="1019"/>
      <c r="G368" s="1019"/>
      <c r="H368" s="1019"/>
      <c r="I368" s="1019"/>
      <c r="J368" s="1019"/>
    </row>
    <row r="369" spans="1:10" ht="15" x14ac:dyDescent="0.25">
      <c r="A369" s="1182"/>
      <c r="B369" s="1183"/>
      <c r="C369" s="1021" t="s">
        <v>1554</v>
      </c>
      <c r="D369" s="1021"/>
      <c r="E369" s="1019"/>
      <c r="F369" s="1019"/>
      <c r="G369" s="1019"/>
      <c r="H369" s="1019"/>
      <c r="I369" s="1019"/>
      <c r="J369" s="1019"/>
    </row>
    <row r="370" spans="1:10" ht="60" x14ac:dyDescent="0.25">
      <c r="A370" s="1182"/>
      <c r="B370" s="1183"/>
      <c r="C370" s="1021" t="s">
        <v>1690</v>
      </c>
      <c r="D370" s="1021"/>
      <c r="E370" s="1019"/>
      <c r="F370" s="1019"/>
      <c r="G370" s="1019"/>
      <c r="H370" s="1019"/>
      <c r="I370" s="1019"/>
      <c r="J370" s="1019"/>
    </row>
    <row r="371" spans="1:10" ht="15" x14ac:dyDescent="0.25">
      <c r="A371" s="1182" t="s">
        <v>442</v>
      </c>
      <c r="B371" s="1183" t="s">
        <v>1691</v>
      </c>
      <c r="C371" s="1021" t="s">
        <v>1554</v>
      </c>
      <c r="D371" s="1021"/>
      <c r="E371" s="1019"/>
      <c r="F371" s="1019"/>
      <c r="G371" s="1019"/>
      <c r="H371" s="1019"/>
      <c r="I371" s="1019"/>
      <c r="J371" s="1019"/>
    </row>
    <row r="372" spans="1:10" ht="75" x14ac:dyDescent="0.25">
      <c r="A372" s="1182"/>
      <c r="B372" s="1183"/>
      <c r="C372" s="1021" t="s">
        <v>1692</v>
      </c>
      <c r="D372" s="1021"/>
      <c r="E372" s="1019"/>
      <c r="F372" s="1019"/>
      <c r="G372" s="1019"/>
      <c r="H372" s="1019"/>
      <c r="I372" s="1019"/>
      <c r="J372" s="1019"/>
    </row>
    <row r="373" spans="1:10" ht="15" x14ac:dyDescent="0.25">
      <c r="A373" s="1182"/>
      <c r="B373" s="1183"/>
      <c r="C373" s="1021"/>
      <c r="D373" s="1021" t="s">
        <v>1606</v>
      </c>
      <c r="E373" s="1019"/>
      <c r="F373" s="1019"/>
      <c r="G373" s="1019"/>
      <c r="H373" s="1019"/>
      <c r="I373" s="1019"/>
      <c r="J373" s="1019"/>
    </row>
    <row r="374" spans="1:10" ht="15" x14ac:dyDescent="0.25">
      <c r="A374" s="1182"/>
      <c r="B374" s="1183"/>
      <c r="C374" s="1021"/>
      <c r="D374" s="1021" t="s">
        <v>1619</v>
      </c>
      <c r="E374" s="1019"/>
      <c r="F374" s="1019"/>
      <c r="G374" s="1019"/>
      <c r="H374" s="1019"/>
      <c r="I374" s="1019"/>
      <c r="J374" s="1019"/>
    </row>
    <row r="375" spans="1:10" ht="15" x14ac:dyDescent="0.25">
      <c r="A375" s="1182"/>
      <c r="B375" s="1183"/>
      <c r="C375" s="1021"/>
      <c r="D375" s="1021" t="s">
        <v>1559</v>
      </c>
      <c r="E375" s="1019"/>
      <c r="F375" s="1019"/>
      <c r="G375" s="1019"/>
      <c r="H375" s="1019"/>
      <c r="I375" s="1019"/>
      <c r="J375" s="1019"/>
    </row>
    <row r="376" spans="1:10" ht="15" x14ac:dyDescent="0.25">
      <c r="A376" s="1182" t="s">
        <v>443</v>
      </c>
      <c r="B376" s="1183" t="s">
        <v>1693</v>
      </c>
      <c r="C376" s="1021"/>
      <c r="D376" s="1021" t="s">
        <v>1559</v>
      </c>
      <c r="E376" s="1019"/>
      <c r="F376" s="1019"/>
      <c r="G376" s="1019"/>
      <c r="H376" s="1019"/>
      <c r="I376" s="1019"/>
      <c r="J376" s="1019"/>
    </row>
    <row r="377" spans="1:10" ht="15" x14ac:dyDescent="0.25">
      <c r="A377" s="1182"/>
      <c r="B377" s="1183"/>
      <c r="C377" s="1021" t="s">
        <v>1554</v>
      </c>
      <c r="D377" s="1021"/>
      <c r="E377" s="1019"/>
      <c r="F377" s="1019"/>
      <c r="G377" s="1019"/>
      <c r="H377" s="1019"/>
      <c r="I377" s="1019"/>
      <c r="J377" s="1019"/>
    </row>
    <row r="378" spans="1:10" ht="15" x14ac:dyDescent="0.25">
      <c r="A378" s="1182"/>
      <c r="B378" s="1183"/>
      <c r="C378" s="1021"/>
      <c r="D378" s="1021" t="s">
        <v>1606</v>
      </c>
      <c r="E378" s="1019"/>
      <c r="F378" s="1019"/>
      <c r="G378" s="1019"/>
      <c r="H378" s="1019"/>
      <c r="I378" s="1019"/>
      <c r="J378" s="1019"/>
    </row>
    <row r="379" spans="1:10" ht="45" x14ac:dyDescent="0.25">
      <c r="A379" s="1182"/>
      <c r="B379" s="1183"/>
      <c r="C379" s="1021" t="s">
        <v>1654</v>
      </c>
      <c r="D379" s="1021"/>
      <c r="E379" s="1019"/>
      <c r="F379" s="1019"/>
      <c r="G379" s="1019"/>
      <c r="H379" s="1019"/>
      <c r="I379" s="1019"/>
      <c r="J379" s="1019"/>
    </row>
    <row r="380" spans="1:10" ht="15" x14ac:dyDescent="0.25">
      <c r="A380" s="1182"/>
      <c r="B380" s="1183"/>
      <c r="C380" s="1021"/>
      <c r="D380" s="1021" t="s">
        <v>1619</v>
      </c>
      <c r="E380" s="1019"/>
      <c r="F380" s="1019"/>
      <c r="G380" s="1019"/>
      <c r="H380" s="1019"/>
      <c r="I380" s="1019"/>
      <c r="J380" s="1019"/>
    </row>
    <row r="381" spans="1:10" ht="15" customHeight="1" x14ac:dyDescent="0.25">
      <c r="A381" s="1182" t="s">
        <v>444</v>
      </c>
      <c r="B381" s="1183" t="s">
        <v>1694</v>
      </c>
      <c r="C381" s="1021"/>
      <c r="D381" s="1021" t="s">
        <v>1606</v>
      </c>
      <c r="E381" s="1019"/>
      <c r="F381" s="1019"/>
      <c r="G381" s="1019"/>
      <c r="H381" s="1019"/>
      <c r="I381" s="1019"/>
      <c r="J381" s="1019"/>
    </row>
    <row r="382" spans="1:10" ht="15" customHeight="1" x14ac:dyDescent="0.25">
      <c r="A382" s="1182"/>
      <c r="B382" s="1183"/>
      <c r="C382" s="1021"/>
      <c r="D382" s="1021" t="s">
        <v>1534</v>
      </c>
      <c r="E382" s="1014"/>
      <c r="F382" s="1021"/>
      <c r="G382" s="1030"/>
      <c r="H382" s="1019"/>
      <c r="I382" s="1019"/>
      <c r="J382" s="1019"/>
    </row>
    <row r="383" spans="1:10" ht="15" x14ac:dyDescent="0.25">
      <c r="A383" s="1182"/>
      <c r="B383" s="1183"/>
      <c r="C383" s="1021"/>
      <c r="D383" s="1021"/>
      <c r="E383" s="1019"/>
      <c r="F383" s="1019"/>
      <c r="G383" s="1019" t="s">
        <v>1682</v>
      </c>
      <c r="H383" s="1019"/>
      <c r="I383" s="1019"/>
      <c r="J383" s="1019"/>
    </row>
    <row r="384" spans="1:10" ht="15" customHeight="1" x14ac:dyDescent="0.25">
      <c r="A384" s="1182"/>
      <c r="B384" s="1183"/>
      <c r="C384" s="1021"/>
      <c r="D384" s="1021" t="s">
        <v>1619</v>
      </c>
      <c r="E384" s="1019"/>
      <c r="F384" s="1019"/>
      <c r="G384" s="1019"/>
      <c r="H384" s="1019"/>
      <c r="I384" s="1019"/>
      <c r="J384" s="1019"/>
    </row>
    <row r="385" spans="1:10" ht="15" customHeight="1" x14ac:dyDescent="0.25">
      <c r="A385" s="1182"/>
      <c r="B385" s="1183"/>
      <c r="C385" s="1021"/>
      <c r="D385" s="1021" t="s">
        <v>1637</v>
      </c>
      <c r="E385" s="1019"/>
      <c r="F385" s="1019"/>
      <c r="G385" s="1019"/>
      <c r="H385" s="1019"/>
      <c r="I385" s="1019"/>
      <c r="J385" s="1019"/>
    </row>
    <row r="386" spans="1:10" ht="15" customHeight="1" x14ac:dyDescent="0.25">
      <c r="A386" s="1182"/>
      <c r="B386" s="1183"/>
      <c r="C386" s="1021" t="s">
        <v>1554</v>
      </c>
      <c r="D386" s="1021"/>
      <c r="E386" s="1019"/>
      <c r="F386" s="1019"/>
      <c r="G386" s="1019"/>
      <c r="H386" s="1019"/>
      <c r="I386" s="1019"/>
      <c r="J386" s="1019"/>
    </row>
    <row r="387" spans="1:10" ht="15" customHeight="1" x14ac:dyDescent="0.25">
      <c r="A387" s="1182"/>
      <c r="B387" s="1183"/>
      <c r="C387" s="1021"/>
      <c r="D387" s="1021" t="s">
        <v>1559</v>
      </c>
      <c r="E387" s="1019"/>
      <c r="F387" s="1019"/>
      <c r="G387" s="1019"/>
      <c r="H387" s="1019"/>
      <c r="I387" s="1019"/>
      <c r="J387" s="1019"/>
    </row>
    <row r="388" spans="1:10" ht="60" x14ac:dyDescent="0.25">
      <c r="A388" s="1182"/>
      <c r="B388" s="1183"/>
      <c r="C388" s="1021" t="s">
        <v>1651</v>
      </c>
      <c r="D388" s="1021"/>
      <c r="E388" s="1019"/>
      <c r="F388" s="1019"/>
      <c r="G388" s="1019"/>
      <c r="H388" s="1019"/>
      <c r="I388" s="1019"/>
      <c r="J388" s="1019"/>
    </row>
    <row r="389" spans="1:10" ht="15" x14ac:dyDescent="0.25">
      <c r="A389" s="1182" t="s">
        <v>445</v>
      </c>
      <c r="B389" s="1183" t="s">
        <v>1695</v>
      </c>
      <c r="C389" s="1021"/>
      <c r="D389" s="1021" t="s">
        <v>1606</v>
      </c>
      <c r="E389" s="1019"/>
      <c r="F389" s="1019"/>
      <c r="G389" s="1019"/>
      <c r="H389" s="1019"/>
      <c r="I389" s="1019"/>
      <c r="J389" s="1019"/>
    </row>
    <row r="390" spans="1:10" ht="15" x14ac:dyDescent="0.25">
      <c r="A390" s="1182"/>
      <c r="B390" s="1183"/>
      <c r="C390" s="1021"/>
      <c r="D390" s="1021"/>
      <c r="E390" s="1019"/>
      <c r="F390" s="1021" t="s">
        <v>1608</v>
      </c>
      <c r="G390" s="1030"/>
      <c r="H390" s="1019"/>
      <c r="I390" s="1019"/>
      <c r="J390" s="1019"/>
    </row>
    <row r="391" spans="1:10" ht="15" x14ac:dyDescent="0.25">
      <c r="A391" s="1182"/>
      <c r="B391" s="1183"/>
      <c r="C391" s="1021"/>
      <c r="D391" s="1021"/>
      <c r="E391" s="1019"/>
      <c r="F391" s="1019"/>
      <c r="G391" s="1019" t="s">
        <v>1682</v>
      </c>
      <c r="H391" s="1019"/>
      <c r="I391" s="1019"/>
      <c r="J391" s="1019"/>
    </row>
    <row r="392" spans="1:10" ht="15" x14ac:dyDescent="0.25">
      <c r="A392" s="1182"/>
      <c r="B392" s="1183"/>
      <c r="C392" s="1021"/>
      <c r="D392" s="1014"/>
      <c r="E392" s="1019"/>
      <c r="F392" s="1021" t="s">
        <v>1619</v>
      </c>
      <c r="G392" s="1019"/>
      <c r="H392" s="1019"/>
      <c r="I392" s="1019"/>
      <c r="J392" s="1019"/>
    </row>
    <row r="393" spans="1:10" ht="15" x14ac:dyDescent="0.25">
      <c r="A393" s="1182"/>
      <c r="B393" s="1183"/>
      <c r="C393" s="1021"/>
      <c r="D393" s="1021" t="s">
        <v>1637</v>
      </c>
      <c r="E393" s="1019"/>
      <c r="F393" s="1019"/>
      <c r="G393" s="1019"/>
      <c r="H393" s="1019"/>
      <c r="I393" s="1019"/>
      <c r="J393" s="1019"/>
    </row>
    <row r="394" spans="1:10" ht="15" x14ac:dyDescent="0.25">
      <c r="A394" s="1182"/>
      <c r="B394" s="1183"/>
      <c r="C394" s="1021" t="s">
        <v>1529</v>
      </c>
      <c r="D394" s="1021"/>
      <c r="E394" s="1019"/>
      <c r="F394" s="1019"/>
      <c r="G394" s="1019"/>
      <c r="H394" s="1019"/>
      <c r="I394" s="1019"/>
      <c r="J394" s="1019"/>
    </row>
    <row r="395" spans="1:10" ht="15" x14ac:dyDescent="0.25">
      <c r="A395" s="1182"/>
      <c r="B395" s="1183"/>
      <c r="C395" s="1021"/>
      <c r="D395" s="1021" t="s">
        <v>1665</v>
      </c>
      <c r="E395" s="1019"/>
      <c r="F395" s="1019"/>
      <c r="G395" s="1019"/>
      <c r="H395" s="1019"/>
      <c r="I395" s="1019"/>
      <c r="J395" s="1019"/>
    </row>
    <row r="396" spans="1:10" ht="30" x14ac:dyDescent="0.25">
      <c r="A396" s="1182"/>
      <c r="B396" s="1183"/>
      <c r="C396" s="1021"/>
      <c r="D396" s="1021"/>
      <c r="E396" s="1021"/>
      <c r="F396" s="1021" t="s">
        <v>1632</v>
      </c>
      <c r="G396" s="1021"/>
      <c r="H396" s="1021"/>
      <c r="I396" s="1019"/>
      <c r="J396" s="1019"/>
    </row>
    <row r="397" spans="1:10" ht="30" x14ac:dyDescent="0.25">
      <c r="A397" s="1182"/>
      <c r="B397" s="1183"/>
      <c r="C397" s="1021"/>
      <c r="D397" s="1021"/>
      <c r="E397" s="1021" t="s">
        <v>1660</v>
      </c>
      <c r="F397" s="1019"/>
      <c r="G397" s="1019"/>
      <c r="H397" s="1019"/>
      <c r="I397" s="1019"/>
      <c r="J397" s="1019"/>
    </row>
    <row r="398" spans="1:10" ht="15" x14ac:dyDescent="0.25">
      <c r="A398" s="1187" t="s">
        <v>447</v>
      </c>
      <c r="B398" s="1189" t="s">
        <v>1696</v>
      </c>
      <c r="C398" s="1019"/>
      <c r="D398" s="1019"/>
      <c r="E398" s="1021" t="s">
        <v>1606</v>
      </c>
      <c r="F398" s="1021"/>
      <c r="G398" s="1021"/>
      <c r="H398" s="1021"/>
      <c r="I398" s="1021"/>
      <c r="J398" s="1019"/>
    </row>
    <row r="399" spans="1:10" ht="30" x14ac:dyDescent="0.25">
      <c r="A399" s="1191"/>
      <c r="B399" s="1192"/>
      <c r="C399" s="1019"/>
      <c r="D399" s="1019"/>
      <c r="E399" s="1021" t="s">
        <v>1607</v>
      </c>
      <c r="F399" s="1021"/>
      <c r="G399" s="1021"/>
      <c r="H399" s="1021"/>
      <c r="I399" s="1021"/>
      <c r="J399" s="1019"/>
    </row>
    <row r="400" spans="1:10" ht="30" x14ac:dyDescent="0.25">
      <c r="A400" s="1191"/>
      <c r="B400" s="1192"/>
      <c r="C400" s="1019"/>
      <c r="D400" s="1019"/>
      <c r="E400" s="1021" t="s">
        <v>1799</v>
      </c>
      <c r="F400" s="1021"/>
      <c r="G400" s="1021"/>
      <c r="H400" s="1021"/>
      <c r="I400" s="1021"/>
      <c r="J400" s="1019"/>
    </row>
    <row r="401" spans="1:10" ht="15" x14ac:dyDescent="0.25">
      <c r="A401" s="1191"/>
      <c r="B401" s="1192"/>
      <c r="C401" s="1019"/>
      <c r="D401" s="1019"/>
      <c r="E401" s="1021" t="s">
        <v>1599</v>
      </c>
      <c r="F401" s="1021"/>
      <c r="G401" s="1021"/>
      <c r="H401" s="1021"/>
      <c r="I401" s="1021"/>
      <c r="J401" s="1019"/>
    </row>
    <row r="402" spans="1:10" ht="30" x14ac:dyDescent="0.25">
      <c r="A402" s="1191"/>
      <c r="B402" s="1192"/>
      <c r="C402" s="1019"/>
      <c r="D402" s="1019"/>
      <c r="E402" s="1021"/>
      <c r="F402" s="1021"/>
      <c r="G402" s="1021"/>
      <c r="H402" s="1021" t="s">
        <v>1697</v>
      </c>
      <c r="I402" s="1021"/>
      <c r="J402" s="1019"/>
    </row>
    <row r="403" spans="1:10" ht="30" x14ac:dyDescent="0.25">
      <c r="A403" s="1191"/>
      <c r="B403" s="1192"/>
      <c r="C403" s="1019"/>
      <c r="D403" s="1019"/>
      <c r="E403" s="1021" t="s">
        <v>1698</v>
      </c>
      <c r="F403" s="1021"/>
      <c r="G403" s="1021"/>
      <c r="H403" s="1021"/>
      <c r="I403" s="1021"/>
      <c r="J403" s="1019"/>
    </row>
    <row r="404" spans="1:10" ht="15" x14ac:dyDescent="0.25">
      <c r="A404" s="1191"/>
      <c r="B404" s="1192"/>
      <c r="C404" s="1019"/>
      <c r="D404" s="1019"/>
      <c r="E404" s="1021" t="s">
        <v>1529</v>
      </c>
      <c r="F404" s="1021"/>
      <c r="G404" s="1021"/>
      <c r="H404" s="1021"/>
      <c r="I404" s="1021"/>
      <c r="J404" s="1019"/>
    </row>
    <row r="405" spans="1:10" ht="30" x14ac:dyDescent="0.25">
      <c r="A405" s="1191"/>
      <c r="B405" s="1192"/>
      <c r="C405" s="1019"/>
      <c r="D405" s="1019"/>
      <c r="E405" s="1021"/>
      <c r="F405" s="1021"/>
      <c r="G405" s="1021"/>
      <c r="H405" s="1021" t="s">
        <v>1699</v>
      </c>
      <c r="I405" s="1021"/>
      <c r="J405" s="1019"/>
    </row>
    <row r="406" spans="1:10" ht="30" x14ac:dyDescent="0.25">
      <c r="A406" s="1191"/>
      <c r="B406" s="1192"/>
      <c r="C406" s="1019"/>
      <c r="D406" s="1019"/>
      <c r="E406" s="1021" t="s">
        <v>1700</v>
      </c>
      <c r="F406" s="1021"/>
      <c r="G406" s="1021"/>
      <c r="H406" s="1021"/>
      <c r="I406" s="1021"/>
      <c r="J406" s="1019"/>
    </row>
    <row r="407" spans="1:10" ht="15" x14ac:dyDescent="0.25">
      <c r="A407" s="1188"/>
      <c r="B407" s="1190"/>
      <c r="C407" s="1019"/>
      <c r="D407" s="1019"/>
      <c r="E407" s="1021" t="s">
        <v>1701</v>
      </c>
      <c r="F407" s="1021"/>
      <c r="G407" s="1021"/>
      <c r="H407" s="1021"/>
      <c r="I407" s="1021"/>
      <c r="J407" s="1019"/>
    </row>
    <row r="408" spans="1:10" ht="15" x14ac:dyDescent="0.25">
      <c r="A408" s="1182" t="s">
        <v>448</v>
      </c>
      <c r="B408" s="1183" t="s">
        <v>1702</v>
      </c>
      <c r="C408" s="1019"/>
      <c r="D408" s="1019"/>
      <c r="E408" s="1021" t="s">
        <v>1606</v>
      </c>
      <c r="F408" s="1021"/>
      <c r="G408" s="1021"/>
      <c r="H408" s="1021"/>
      <c r="I408" s="1019"/>
      <c r="J408" s="1019"/>
    </row>
    <row r="409" spans="1:10" ht="15" x14ac:dyDescent="0.25">
      <c r="A409" s="1182"/>
      <c r="B409" s="1183"/>
      <c r="C409" s="1019"/>
      <c r="D409" s="1019"/>
      <c r="E409" s="1021" t="s">
        <v>1529</v>
      </c>
      <c r="F409" s="1021"/>
      <c r="G409" s="1021"/>
      <c r="H409" s="1021"/>
      <c r="I409" s="1019"/>
      <c r="J409" s="1019"/>
    </row>
    <row r="410" spans="1:10" ht="15" x14ac:dyDescent="0.25">
      <c r="A410" s="1182"/>
      <c r="B410" s="1183"/>
      <c r="C410" s="1019"/>
      <c r="D410" s="1019"/>
      <c r="E410" s="1020" t="s">
        <v>1547</v>
      </c>
      <c r="F410" s="1021"/>
      <c r="G410" s="1021"/>
      <c r="H410" s="1019"/>
      <c r="I410" s="1019"/>
      <c r="J410" s="1019"/>
    </row>
    <row r="411" spans="1:10" ht="15" x14ac:dyDescent="0.2">
      <c r="A411" s="1182">
        <v>560096</v>
      </c>
      <c r="B411" s="1183" t="s">
        <v>1703</v>
      </c>
      <c r="C411" s="1019"/>
      <c r="D411" s="1019"/>
      <c r="E411" s="1020" t="s">
        <v>1586</v>
      </c>
      <c r="F411" s="1020"/>
      <c r="G411" s="1020"/>
      <c r="H411" s="1019"/>
      <c r="I411" s="1019"/>
      <c r="J411" s="1019"/>
    </row>
    <row r="412" spans="1:10" ht="15" x14ac:dyDescent="0.2">
      <c r="A412" s="1182"/>
      <c r="B412" s="1183"/>
      <c r="C412" s="1019"/>
      <c r="D412" s="1019"/>
      <c r="E412" s="1020" t="s">
        <v>1704</v>
      </c>
      <c r="F412" s="1020"/>
      <c r="G412" s="1020"/>
      <c r="H412" s="1019"/>
      <c r="I412" s="1019"/>
      <c r="J412" s="1019"/>
    </row>
    <row r="413" spans="1:10" ht="15" x14ac:dyDescent="0.2">
      <c r="A413" s="1182"/>
      <c r="B413" s="1183"/>
      <c r="C413" s="1019"/>
      <c r="D413" s="1019"/>
      <c r="E413" s="1020" t="s">
        <v>1705</v>
      </c>
      <c r="F413" s="1020"/>
      <c r="G413" s="1020"/>
      <c r="H413" s="1020"/>
      <c r="I413" s="1020"/>
      <c r="J413" s="1019"/>
    </row>
    <row r="414" spans="1:10" ht="15" x14ac:dyDescent="0.2">
      <c r="A414" s="1182"/>
      <c r="B414" s="1183"/>
      <c r="C414" s="1019"/>
      <c r="D414" s="1019"/>
      <c r="E414" s="1020" t="s">
        <v>1706</v>
      </c>
      <c r="F414" s="1020"/>
      <c r="G414" s="1020"/>
      <c r="H414" s="1020"/>
      <c r="I414" s="1019"/>
      <c r="J414" s="1019"/>
    </row>
    <row r="415" spans="1:10" ht="31.5" x14ac:dyDescent="0.25">
      <c r="A415" s="1028">
        <v>560098</v>
      </c>
      <c r="B415" s="1035" t="s">
        <v>1707</v>
      </c>
      <c r="C415" s="1021"/>
      <c r="D415" s="1021"/>
      <c r="E415" s="1021" t="s">
        <v>1586</v>
      </c>
      <c r="F415" s="1021"/>
      <c r="G415" s="1021"/>
      <c r="H415" s="1021"/>
      <c r="I415" s="1021"/>
      <c r="J415" s="1021"/>
    </row>
    <row r="416" spans="1:10" ht="15" x14ac:dyDescent="0.25">
      <c r="A416" s="1182">
        <v>560099</v>
      </c>
      <c r="B416" s="1196" t="s">
        <v>1708</v>
      </c>
      <c r="C416" s="1021"/>
      <c r="D416" s="1021"/>
      <c r="E416" s="1021" t="s">
        <v>1586</v>
      </c>
      <c r="F416" s="1021"/>
      <c r="G416" s="1021"/>
      <c r="H416" s="1021"/>
      <c r="I416" s="1021"/>
      <c r="J416" s="1021"/>
    </row>
    <row r="417" spans="1:10" ht="15" x14ac:dyDescent="0.25">
      <c r="A417" s="1182"/>
      <c r="B417" s="1196"/>
      <c r="C417" s="1021"/>
      <c r="D417" s="1021"/>
      <c r="E417" s="1021" t="s">
        <v>1706</v>
      </c>
      <c r="F417" s="1021"/>
      <c r="G417" s="1021"/>
      <c r="H417" s="1021"/>
      <c r="I417" s="1021"/>
      <c r="J417" s="1021"/>
    </row>
    <row r="418" spans="1:10" ht="47.25" x14ac:dyDescent="0.25">
      <c r="A418" s="1036" t="s">
        <v>451</v>
      </c>
      <c r="B418" s="239" t="s">
        <v>1709</v>
      </c>
      <c r="C418" s="1021"/>
      <c r="D418" s="1021"/>
      <c r="E418" s="1021" t="s">
        <v>1563</v>
      </c>
      <c r="F418" s="1023"/>
      <c r="G418" s="1021"/>
      <c r="H418" s="1021"/>
      <c r="I418" s="1021"/>
      <c r="J418" s="1021"/>
    </row>
    <row r="419" spans="1:10" ht="31.5" x14ac:dyDescent="0.25">
      <c r="A419" s="1036" t="s">
        <v>452</v>
      </c>
      <c r="B419" s="239" t="s">
        <v>1710</v>
      </c>
      <c r="C419" s="1021"/>
      <c r="D419" s="1021"/>
      <c r="E419" s="1021" t="s">
        <v>1563</v>
      </c>
      <c r="F419" s="1023"/>
      <c r="G419" s="1021"/>
      <c r="H419" s="1021"/>
      <c r="I419" s="1021"/>
      <c r="J419" s="1021"/>
    </row>
    <row r="420" spans="1:10" ht="78.75" x14ac:dyDescent="0.25">
      <c r="A420" s="1036">
        <v>560239</v>
      </c>
      <c r="B420" s="239" t="s">
        <v>1711</v>
      </c>
      <c r="C420" s="1021"/>
      <c r="D420" s="1021"/>
      <c r="E420" s="1021" t="s">
        <v>1563</v>
      </c>
      <c r="F420" s="1023"/>
      <c r="G420" s="1021"/>
      <c r="H420" s="1021"/>
      <c r="I420" s="1021"/>
      <c r="J420" s="1021"/>
    </row>
    <row r="421" spans="1:10" ht="31.5" x14ac:dyDescent="0.25">
      <c r="A421" s="1028">
        <v>560177</v>
      </c>
      <c r="B421" s="1037" t="s">
        <v>1712</v>
      </c>
      <c r="C421" s="1021"/>
      <c r="D421" s="1021"/>
      <c r="E421" s="1021" t="s">
        <v>1563</v>
      </c>
      <c r="F421" s="1023"/>
      <c r="G421" s="1021"/>
      <c r="H421" s="1021"/>
      <c r="I421" s="1021"/>
      <c r="J421" s="1021"/>
    </row>
    <row r="422" spans="1:10" x14ac:dyDescent="0.25">
      <c r="A422" s="1028">
        <v>560253</v>
      </c>
      <c r="B422" s="1038" t="s">
        <v>4596</v>
      </c>
      <c r="C422" s="1021"/>
      <c r="D422" s="1021"/>
      <c r="E422" s="1021" t="s">
        <v>4595</v>
      </c>
      <c r="F422" s="1021"/>
      <c r="G422" s="1021"/>
      <c r="H422" s="1021"/>
      <c r="I422" s="1021"/>
      <c r="J422" s="1021"/>
    </row>
    <row r="423" spans="1:10" x14ac:dyDescent="0.25">
      <c r="A423" s="1028">
        <v>560261</v>
      </c>
      <c r="B423" s="1038" t="s">
        <v>4996</v>
      </c>
      <c r="C423" s="1021"/>
      <c r="D423" s="1021"/>
      <c r="E423" s="1021" t="s">
        <v>4595</v>
      </c>
      <c r="F423" s="1021"/>
      <c r="G423" s="1021"/>
      <c r="H423" s="1021"/>
      <c r="I423" s="1021"/>
      <c r="J423" s="1021"/>
    </row>
    <row r="424" spans="1:10" x14ac:dyDescent="0.25">
      <c r="A424" s="1028">
        <v>560259</v>
      </c>
      <c r="B424" s="1038" t="s">
        <v>4998</v>
      </c>
      <c r="C424" s="1021"/>
      <c r="D424" s="1021"/>
      <c r="E424" s="1021" t="s">
        <v>4595</v>
      </c>
      <c r="F424" s="1021"/>
      <c r="G424" s="1021"/>
      <c r="H424" s="1021"/>
      <c r="I424" s="1021"/>
      <c r="J424" s="1021"/>
    </row>
    <row r="425" spans="1:10" x14ac:dyDescent="0.25">
      <c r="A425" s="1028">
        <v>560262</v>
      </c>
      <c r="B425" s="1038" t="s">
        <v>5455</v>
      </c>
      <c r="C425" s="1021"/>
      <c r="D425" s="1021"/>
      <c r="E425" s="1021" t="s">
        <v>4595</v>
      </c>
      <c r="F425" s="1021"/>
      <c r="G425" s="1021"/>
      <c r="H425" s="1021"/>
      <c r="I425" s="1021"/>
      <c r="J425" s="1021"/>
    </row>
    <row r="426" spans="1:10" x14ac:dyDescent="0.25">
      <c r="C426" s="1039"/>
      <c r="D426" s="1039"/>
      <c r="E426" s="1039"/>
      <c r="F426" s="1039"/>
      <c r="G426" s="1039"/>
      <c r="H426" s="1039"/>
      <c r="I426" s="1039"/>
      <c r="J426" s="1039"/>
    </row>
    <row r="427" spans="1:10" x14ac:dyDescent="0.25">
      <c r="C427" s="1039"/>
      <c r="D427" s="1039"/>
      <c r="E427" s="1039"/>
      <c r="F427" s="1039"/>
      <c r="G427" s="1039"/>
      <c r="H427" s="1039"/>
      <c r="I427" s="1039"/>
      <c r="J427" s="1039"/>
    </row>
    <row r="428" spans="1:10" x14ac:dyDescent="0.25">
      <c r="C428" s="1039"/>
      <c r="D428" s="1039"/>
      <c r="E428" s="1039"/>
      <c r="F428" s="1039"/>
      <c r="G428" s="1039"/>
      <c r="H428" s="1039"/>
      <c r="I428" s="1039"/>
      <c r="J428" s="1039"/>
    </row>
    <row r="429" spans="1:10" x14ac:dyDescent="0.25">
      <c r="C429" s="1039"/>
      <c r="D429" s="1039"/>
      <c r="E429" s="1039"/>
      <c r="F429" s="1039"/>
      <c r="G429" s="1039"/>
      <c r="H429" s="1039"/>
      <c r="I429" s="1039"/>
      <c r="J429" s="1039"/>
    </row>
    <row r="430" spans="1:10" x14ac:dyDescent="0.25">
      <c r="C430" s="1039"/>
      <c r="D430" s="1039"/>
      <c r="E430" s="1039"/>
      <c r="F430" s="1039"/>
      <c r="G430" s="1039"/>
      <c r="H430" s="1039"/>
      <c r="I430" s="1039"/>
      <c r="J430" s="1039"/>
    </row>
    <row r="431" spans="1:10" x14ac:dyDescent="0.25">
      <c r="C431" s="1039"/>
      <c r="D431" s="1039"/>
      <c r="E431" s="1039"/>
      <c r="F431" s="1039"/>
      <c r="G431" s="1039"/>
      <c r="H431" s="1039"/>
      <c r="I431" s="1039"/>
      <c r="J431" s="1039"/>
    </row>
    <row r="432" spans="1:10" x14ac:dyDescent="0.25">
      <c r="C432" s="1039"/>
      <c r="D432" s="1039"/>
      <c r="E432" s="1039"/>
      <c r="F432" s="1039"/>
      <c r="G432" s="1039"/>
      <c r="H432" s="1039"/>
      <c r="I432" s="1039"/>
      <c r="J432" s="1039"/>
    </row>
    <row r="433" spans="3:10" x14ac:dyDescent="0.25">
      <c r="C433" s="1039"/>
      <c r="D433" s="1039"/>
      <c r="E433" s="1039"/>
      <c r="F433" s="1039"/>
      <c r="G433" s="1039"/>
      <c r="H433" s="1039"/>
      <c r="I433" s="1039"/>
      <c r="J433" s="1039"/>
    </row>
    <row r="434" spans="3:10" x14ac:dyDescent="0.25">
      <c r="C434" s="1039"/>
      <c r="D434" s="1039"/>
      <c r="E434" s="1039"/>
      <c r="F434" s="1039"/>
      <c r="G434" s="1039"/>
      <c r="H434" s="1039"/>
      <c r="I434" s="1039"/>
      <c r="J434" s="1039"/>
    </row>
    <row r="435" spans="3:10" x14ac:dyDescent="0.25">
      <c r="C435" s="1039"/>
      <c r="D435" s="1039"/>
      <c r="E435" s="1039"/>
      <c r="F435" s="1039"/>
      <c r="G435" s="1039"/>
      <c r="H435" s="1039"/>
      <c r="I435" s="1039"/>
      <c r="J435" s="1039"/>
    </row>
    <row r="436" spans="3:10" x14ac:dyDescent="0.25">
      <c r="C436" s="1039"/>
      <c r="D436" s="1039"/>
      <c r="E436" s="1039"/>
      <c r="F436" s="1039"/>
      <c r="G436" s="1039"/>
      <c r="H436" s="1039"/>
      <c r="I436" s="1039"/>
      <c r="J436" s="1039"/>
    </row>
    <row r="437" spans="3:10" x14ac:dyDescent="0.25">
      <c r="C437" s="1039"/>
      <c r="D437" s="1039"/>
      <c r="E437" s="1039"/>
      <c r="F437" s="1039"/>
      <c r="G437" s="1039"/>
      <c r="H437" s="1039"/>
      <c r="I437" s="1039"/>
      <c r="J437" s="1039"/>
    </row>
    <row r="438" spans="3:10" x14ac:dyDescent="0.25">
      <c r="C438" s="1039"/>
      <c r="D438" s="1039"/>
      <c r="E438" s="1039"/>
      <c r="F438" s="1039"/>
      <c r="G438" s="1039"/>
      <c r="H438" s="1039"/>
      <c r="I438" s="1039"/>
      <c r="J438" s="1039"/>
    </row>
    <row r="439" spans="3:10" x14ac:dyDescent="0.25">
      <c r="C439" s="1039"/>
      <c r="D439" s="1039"/>
      <c r="E439" s="1039"/>
      <c r="F439" s="1039"/>
      <c r="G439" s="1039"/>
      <c r="H439" s="1039"/>
      <c r="I439" s="1039"/>
      <c r="J439" s="1039"/>
    </row>
    <row r="440" spans="3:10" x14ac:dyDescent="0.25">
      <c r="C440" s="1039"/>
      <c r="D440" s="1039"/>
      <c r="E440" s="1039"/>
      <c r="F440" s="1039"/>
      <c r="G440" s="1039"/>
      <c r="H440" s="1039"/>
      <c r="I440" s="1039"/>
      <c r="J440" s="1039"/>
    </row>
    <row r="441" spans="3:10" x14ac:dyDescent="0.25">
      <c r="C441" s="1039"/>
      <c r="D441" s="1039"/>
      <c r="E441" s="1039"/>
      <c r="F441" s="1039"/>
      <c r="G441" s="1039"/>
      <c r="H441" s="1039"/>
      <c r="I441" s="1039"/>
      <c r="J441" s="1039"/>
    </row>
    <row r="442" spans="3:10" x14ac:dyDescent="0.25">
      <c r="C442" s="1039"/>
      <c r="D442" s="1039"/>
      <c r="E442" s="1039"/>
      <c r="F442" s="1039"/>
      <c r="G442" s="1039"/>
      <c r="H442" s="1039"/>
      <c r="I442" s="1039"/>
      <c r="J442" s="1039"/>
    </row>
    <row r="443" spans="3:10" x14ac:dyDescent="0.25">
      <c r="C443" s="1039"/>
      <c r="D443" s="1039"/>
      <c r="E443" s="1039"/>
      <c r="F443" s="1039"/>
      <c r="G443" s="1039"/>
      <c r="H443" s="1039"/>
      <c r="I443" s="1039"/>
      <c r="J443" s="1039"/>
    </row>
    <row r="444" spans="3:10" x14ac:dyDescent="0.25">
      <c r="C444" s="1039"/>
      <c r="D444" s="1039"/>
      <c r="E444" s="1039"/>
      <c r="F444" s="1039"/>
      <c r="G444" s="1039"/>
      <c r="H444" s="1039"/>
      <c r="I444" s="1039"/>
      <c r="J444" s="1039"/>
    </row>
    <row r="445" spans="3:10" x14ac:dyDescent="0.25">
      <c r="C445" s="1039"/>
      <c r="D445" s="1039"/>
      <c r="E445" s="1039"/>
      <c r="F445" s="1039"/>
      <c r="G445" s="1039"/>
      <c r="H445" s="1039"/>
      <c r="I445" s="1039"/>
      <c r="J445" s="1039"/>
    </row>
    <row r="446" spans="3:10" x14ac:dyDescent="0.25">
      <c r="C446" s="1039"/>
      <c r="D446" s="1039"/>
      <c r="E446" s="1039"/>
      <c r="F446" s="1039"/>
      <c r="G446" s="1039"/>
      <c r="H446" s="1039"/>
      <c r="I446" s="1039"/>
      <c r="J446" s="1039"/>
    </row>
    <row r="447" spans="3:10" x14ac:dyDescent="0.25">
      <c r="C447" s="1039"/>
      <c r="D447" s="1039"/>
      <c r="E447" s="1039"/>
      <c r="F447" s="1039"/>
      <c r="G447" s="1039"/>
      <c r="H447" s="1039"/>
      <c r="I447" s="1039"/>
      <c r="J447" s="1039"/>
    </row>
    <row r="448" spans="3:10" x14ac:dyDescent="0.25">
      <c r="C448" s="1039"/>
      <c r="D448" s="1039"/>
      <c r="E448" s="1039"/>
      <c r="F448" s="1039"/>
      <c r="G448" s="1039"/>
      <c r="H448" s="1039"/>
      <c r="I448" s="1039"/>
      <c r="J448" s="1039"/>
    </row>
    <row r="449" spans="3:10" x14ac:dyDescent="0.25">
      <c r="C449" s="1039"/>
      <c r="D449" s="1039"/>
      <c r="E449" s="1039"/>
      <c r="F449" s="1039"/>
      <c r="G449" s="1039"/>
      <c r="H449" s="1039"/>
      <c r="I449" s="1039"/>
      <c r="J449" s="1039"/>
    </row>
    <row r="450" spans="3:10" x14ac:dyDescent="0.25">
      <c r="C450" s="1039"/>
      <c r="D450" s="1039"/>
      <c r="E450" s="1039"/>
      <c r="F450" s="1039"/>
      <c r="G450" s="1039"/>
      <c r="H450" s="1039"/>
      <c r="I450" s="1039"/>
      <c r="J450" s="1039"/>
    </row>
    <row r="451" spans="3:10" x14ac:dyDescent="0.25">
      <c r="C451" s="1039"/>
      <c r="D451" s="1039"/>
      <c r="E451" s="1039"/>
      <c r="F451" s="1039"/>
      <c r="G451" s="1039"/>
      <c r="H451" s="1039"/>
      <c r="I451" s="1039"/>
      <c r="J451" s="1039"/>
    </row>
    <row r="452" spans="3:10" x14ac:dyDescent="0.25">
      <c r="C452" s="1039"/>
      <c r="D452" s="1039"/>
      <c r="E452" s="1039"/>
      <c r="F452" s="1039"/>
      <c r="G452" s="1039"/>
      <c r="H452" s="1039"/>
      <c r="I452" s="1039"/>
      <c r="J452" s="1039"/>
    </row>
    <row r="453" spans="3:10" x14ac:dyDescent="0.25">
      <c r="C453" s="1039"/>
      <c r="D453" s="1039"/>
      <c r="E453" s="1039"/>
      <c r="F453" s="1039"/>
      <c r="G453" s="1039"/>
      <c r="H453" s="1039"/>
      <c r="I453" s="1039"/>
      <c r="J453" s="1039"/>
    </row>
    <row r="454" spans="3:10" x14ac:dyDescent="0.25">
      <c r="C454" s="1039"/>
      <c r="D454" s="1039"/>
      <c r="E454" s="1039"/>
      <c r="F454" s="1039"/>
      <c r="G454" s="1039"/>
      <c r="H454" s="1039"/>
      <c r="I454" s="1039"/>
      <c r="J454" s="1039"/>
    </row>
    <row r="455" spans="3:10" x14ac:dyDescent="0.25">
      <c r="C455" s="1039"/>
      <c r="D455" s="1039"/>
      <c r="E455" s="1039"/>
      <c r="F455" s="1039"/>
      <c r="G455" s="1039"/>
      <c r="H455" s="1039"/>
      <c r="I455" s="1039"/>
      <c r="J455" s="1039"/>
    </row>
    <row r="456" spans="3:10" x14ac:dyDescent="0.25">
      <c r="C456" s="1039"/>
      <c r="D456" s="1039"/>
      <c r="E456" s="1039"/>
      <c r="F456" s="1039"/>
      <c r="G456" s="1039"/>
      <c r="H456" s="1039"/>
      <c r="I456" s="1039"/>
      <c r="J456" s="1039"/>
    </row>
    <row r="457" spans="3:10" x14ac:dyDescent="0.25">
      <c r="C457" s="1039"/>
      <c r="D457" s="1039"/>
      <c r="E457" s="1039"/>
      <c r="F457" s="1039"/>
      <c r="G457" s="1039"/>
      <c r="H457" s="1039"/>
      <c r="I457" s="1039"/>
      <c r="J457" s="1039"/>
    </row>
    <row r="458" spans="3:10" x14ac:dyDescent="0.25">
      <c r="C458" s="1039"/>
      <c r="D458" s="1039"/>
      <c r="E458" s="1039"/>
      <c r="F458" s="1039"/>
      <c r="G458" s="1039"/>
      <c r="H458" s="1039"/>
      <c r="I458" s="1039"/>
      <c r="J458" s="1039"/>
    </row>
    <row r="459" spans="3:10" x14ac:dyDescent="0.25">
      <c r="C459" s="1039"/>
      <c r="D459" s="1039"/>
      <c r="E459" s="1039"/>
      <c r="F459" s="1039"/>
      <c r="G459" s="1039"/>
      <c r="H459" s="1039"/>
      <c r="I459" s="1039"/>
      <c r="J459" s="1039"/>
    </row>
    <row r="460" spans="3:10" x14ac:dyDescent="0.25">
      <c r="C460" s="1039"/>
      <c r="D460" s="1039"/>
      <c r="E460" s="1039"/>
      <c r="F460" s="1039"/>
      <c r="G460" s="1039"/>
      <c r="H460" s="1039"/>
      <c r="I460" s="1039"/>
      <c r="J460" s="1039"/>
    </row>
    <row r="461" spans="3:10" x14ac:dyDescent="0.25">
      <c r="C461" s="1039"/>
      <c r="D461" s="1039"/>
      <c r="E461" s="1039"/>
      <c r="F461" s="1039"/>
      <c r="G461" s="1039"/>
      <c r="H461" s="1039"/>
      <c r="I461" s="1039"/>
      <c r="J461" s="1039"/>
    </row>
    <row r="462" spans="3:10" x14ac:dyDescent="0.25">
      <c r="C462" s="1039"/>
      <c r="D462" s="1039"/>
      <c r="E462" s="1039"/>
      <c r="F462" s="1039"/>
      <c r="G462" s="1039"/>
      <c r="H462" s="1039"/>
      <c r="I462" s="1039"/>
      <c r="J462" s="1039"/>
    </row>
    <row r="463" spans="3:10" x14ac:dyDescent="0.25">
      <c r="C463" s="1039"/>
      <c r="D463" s="1039"/>
      <c r="E463" s="1039"/>
      <c r="F463" s="1039"/>
      <c r="G463" s="1039"/>
      <c r="H463" s="1039"/>
      <c r="I463" s="1039"/>
      <c r="J463" s="1039"/>
    </row>
    <row r="464" spans="3:10" x14ac:dyDescent="0.25">
      <c r="C464" s="1039"/>
      <c r="D464" s="1039"/>
      <c r="E464" s="1039"/>
      <c r="F464" s="1039"/>
      <c r="G464" s="1039"/>
      <c r="H464" s="1039"/>
      <c r="I464" s="1039"/>
      <c r="J464" s="1039"/>
    </row>
    <row r="465" spans="3:10" x14ac:dyDescent="0.25">
      <c r="C465" s="1039"/>
      <c r="D465" s="1039"/>
      <c r="E465" s="1039"/>
      <c r="F465" s="1039"/>
      <c r="G465" s="1039"/>
      <c r="H465" s="1039"/>
      <c r="I465" s="1039"/>
      <c r="J465" s="1039"/>
    </row>
    <row r="466" spans="3:10" x14ac:dyDescent="0.25">
      <c r="C466" s="1039"/>
      <c r="D466" s="1039"/>
      <c r="E466" s="1039"/>
      <c r="F466" s="1039"/>
      <c r="G466" s="1039"/>
      <c r="H466" s="1039"/>
      <c r="I466" s="1039"/>
      <c r="J466" s="1039"/>
    </row>
    <row r="467" spans="3:10" x14ac:dyDescent="0.25">
      <c r="C467" s="1039"/>
      <c r="D467" s="1039"/>
      <c r="E467" s="1039"/>
      <c r="F467" s="1039"/>
      <c r="G467" s="1039"/>
      <c r="H467" s="1039"/>
      <c r="I467" s="1039"/>
      <c r="J467" s="1039"/>
    </row>
    <row r="468" spans="3:10" x14ac:dyDescent="0.25">
      <c r="C468" s="1039"/>
      <c r="D468" s="1039"/>
      <c r="E468" s="1039"/>
      <c r="F468" s="1039"/>
      <c r="G468" s="1039"/>
      <c r="H468" s="1039"/>
      <c r="I468" s="1039"/>
      <c r="J468" s="1039"/>
    </row>
    <row r="469" spans="3:10" x14ac:dyDescent="0.25">
      <c r="C469" s="1039"/>
      <c r="D469" s="1039"/>
      <c r="E469" s="1039"/>
      <c r="F469" s="1039"/>
      <c r="G469" s="1039"/>
      <c r="H469" s="1039"/>
      <c r="I469" s="1039"/>
      <c r="J469" s="1039"/>
    </row>
    <row r="470" spans="3:10" x14ac:dyDescent="0.25">
      <c r="C470" s="1039"/>
      <c r="D470" s="1039"/>
      <c r="E470" s="1039"/>
      <c r="F470" s="1039"/>
      <c r="G470" s="1039"/>
      <c r="H470" s="1039"/>
      <c r="I470" s="1039"/>
      <c r="J470" s="1039"/>
    </row>
    <row r="471" spans="3:10" x14ac:dyDescent="0.25">
      <c r="C471" s="1039"/>
      <c r="D471" s="1039"/>
      <c r="E471" s="1039"/>
      <c r="F471" s="1039"/>
      <c r="G471" s="1039"/>
      <c r="H471" s="1039"/>
      <c r="I471" s="1039"/>
      <c r="J471" s="1039"/>
    </row>
    <row r="472" spans="3:10" x14ac:dyDescent="0.25">
      <c r="C472" s="1039"/>
      <c r="D472" s="1039"/>
      <c r="E472" s="1039"/>
      <c r="F472" s="1039"/>
      <c r="G472" s="1039"/>
      <c r="H472" s="1039"/>
      <c r="I472" s="1039"/>
      <c r="J472" s="1039"/>
    </row>
    <row r="473" spans="3:10" x14ac:dyDescent="0.25">
      <c r="C473" s="1039"/>
      <c r="D473" s="1039"/>
      <c r="E473" s="1039"/>
      <c r="F473" s="1039"/>
      <c r="G473" s="1039"/>
      <c r="H473" s="1039"/>
      <c r="I473" s="1039"/>
      <c r="J473" s="1039"/>
    </row>
    <row r="474" spans="3:10" x14ac:dyDescent="0.25">
      <c r="C474" s="1039"/>
      <c r="D474" s="1039"/>
      <c r="E474" s="1039"/>
      <c r="F474" s="1039"/>
      <c r="G474" s="1039"/>
      <c r="H474" s="1039"/>
      <c r="I474" s="1039"/>
      <c r="J474" s="1039"/>
    </row>
    <row r="475" spans="3:10" x14ac:dyDescent="0.25">
      <c r="C475" s="1039"/>
      <c r="D475" s="1039"/>
      <c r="E475" s="1039"/>
      <c r="F475" s="1039"/>
      <c r="G475" s="1039"/>
      <c r="H475" s="1039"/>
      <c r="I475" s="1039"/>
      <c r="J475" s="1039"/>
    </row>
    <row r="476" spans="3:10" x14ac:dyDescent="0.25">
      <c r="C476" s="1039"/>
      <c r="D476" s="1039"/>
      <c r="E476" s="1039"/>
      <c r="F476" s="1039"/>
      <c r="G476" s="1039"/>
      <c r="H476" s="1039"/>
      <c r="I476" s="1039"/>
      <c r="J476" s="1039"/>
    </row>
    <row r="477" spans="3:10" x14ac:dyDescent="0.25">
      <c r="C477" s="1039"/>
      <c r="D477" s="1039"/>
      <c r="E477" s="1039"/>
      <c r="F477" s="1039"/>
      <c r="G477" s="1039"/>
      <c r="H477" s="1039"/>
      <c r="I477" s="1039"/>
      <c r="J477" s="1039"/>
    </row>
    <row r="478" spans="3:10" x14ac:dyDescent="0.25">
      <c r="C478" s="1039"/>
      <c r="D478" s="1039"/>
      <c r="E478" s="1039"/>
      <c r="F478" s="1039"/>
      <c r="G478" s="1039"/>
      <c r="H478" s="1039"/>
      <c r="I478" s="1039"/>
      <c r="J478" s="1039"/>
    </row>
    <row r="479" spans="3:10" x14ac:dyDescent="0.25">
      <c r="C479" s="1039"/>
      <c r="D479" s="1039"/>
      <c r="E479" s="1039"/>
      <c r="F479" s="1039"/>
      <c r="G479" s="1039"/>
      <c r="H479" s="1039"/>
      <c r="I479" s="1039"/>
      <c r="J479" s="1039"/>
    </row>
    <row r="480" spans="3:10" x14ac:dyDescent="0.25">
      <c r="C480" s="1039"/>
      <c r="D480" s="1039"/>
      <c r="E480" s="1039"/>
      <c r="F480" s="1039"/>
      <c r="G480" s="1039"/>
      <c r="H480" s="1039"/>
      <c r="I480" s="1039"/>
      <c r="J480" s="1039"/>
    </row>
    <row r="481" spans="3:10" x14ac:dyDescent="0.25">
      <c r="C481" s="1039"/>
      <c r="D481" s="1039"/>
      <c r="E481" s="1039"/>
      <c r="F481" s="1039"/>
      <c r="G481" s="1039"/>
      <c r="H481" s="1039"/>
      <c r="I481" s="1039"/>
      <c r="J481" s="1039"/>
    </row>
    <row r="482" spans="3:10" x14ac:dyDescent="0.25">
      <c r="C482" s="1039"/>
      <c r="D482" s="1039"/>
      <c r="E482" s="1039"/>
      <c r="F482" s="1039"/>
      <c r="G482" s="1039"/>
      <c r="H482" s="1039"/>
      <c r="I482" s="1039"/>
      <c r="J482" s="1039"/>
    </row>
    <row r="483" spans="3:10" x14ac:dyDescent="0.25">
      <c r="C483" s="1039"/>
      <c r="D483" s="1039"/>
      <c r="E483" s="1039"/>
      <c r="F483" s="1039"/>
      <c r="G483" s="1039"/>
      <c r="H483" s="1039"/>
      <c r="I483" s="1039"/>
      <c r="J483" s="1039"/>
    </row>
    <row r="484" spans="3:10" x14ac:dyDescent="0.25">
      <c r="C484" s="1039"/>
      <c r="D484" s="1039"/>
      <c r="E484" s="1039"/>
      <c r="F484" s="1039"/>
      <c r="G484" s="1039"/>
      <c r="H484" s="1039"/>
      <c r="I484" s="1039"/>
      <c r="J484" s="1039"/>
    </row>
    <row r="485" spans="3:10" x14ac:dyDescent="0.25">
      <c r="C485" s="1039"/>
      <c r="D485" s="1039"/>
      <c r="E485" s="1039"/>
      <c r="F485" s="1039"/>
      <c r="G485" s="1039"/>
      <c r="H485" s="1039"/>
      <c r="I485" s="1039"/>
      <c r="J485" s="1039"/>
    </row>
    <row r="486" spans="3:10" x14ac:dyDescent="0.25">
      <c r="C486" s="1039"/>
      <c r="D486" s="1039"/>
      <c r="E486" s="1039"/>
      <c r="F486" s="1039"/>
      <c r="G486" s="1039"/>
      <c r="H486" s="1039"/>
      <c r="I486" s="1039"/>
      <c r="J486" s="1039"/>
    </row>
    <row r="487" spans="3:10" x14ac:dyDescent="0.25">
      <c r="C487" s="1039"/>
      <c r="D487" s="1039"/>
      <c r="E487" s="1039"/>
      <c r="F487" s="1039"/>
      <c r="G487" s="1039"/>
      <c r="H487" s="1039"/>
      <c r="I487" s="1039"/>
      <c r="J487" s="1039"/>
    </row>
    <row r="488" spans="3:10" x14ac:dyDescent="0.25">
      <c r="C488" s="1039"/>
      <c r="D488" s="1039"/>
      <c r="E488" s="1039"/>
      <c r="F488" s="1039"/>
      <c r="G488" s="1039"/>
      <c r="H488" s="1039"/>
      <c r="I488" s="1039"/>
      <c r="J488" s="1039"/>
    </row>
    <row r="489" spans="3:10" x14ac:dyDescent="0.25">
      <c r="C489" s="1039"/>
      <c r="D489" s="1039"/>
      <c r="E489" s="1039"/>
      <c r="F489" s="1039"/>
      <c r="G489" s="1039"/>
      <c r="H489" s="1039"/>
      <c r="I489" s="1039"/>
      <c r="J489" s="1039"/>
    </row>
    <row r="490" spans="3:10" x14ac:dyDescent="0.25">
      <c r="C490" s="1039"/>
      <c r="D490" s="1039"/>
      <c r="E490" s="1039"/>
      <c r="F490" s="1039"/>
      <c r="G490" s="1039"/>
      <c r="H490" s="1039"/>
      <c r="I490" s="1039"/>
      <c r="J490" s="1039"/>
    </row>
    <row r="491" spans="3:10" x14ac:dyDescent="0.25">
      <c r="C491" s="1039"/>
      <c r="D491" s="1039"/>
      <c r="E491" s="1039"/>
      <c r="F491" s="1039"/>
      <c r="G491" s="1039"/>
      <c r="H491" s="1039"/>
      <c r="I491" s="1039"/>
      <c r="J491" s="1039"/>
    </row>
    <row r="492" spans="3:10" x14ac:dyDescent="0.25">
      <c r="C492" s="1039"/>
      <c r="D492" s="1039"/>
      <c r="E492" s="1039"/>
      <c r="F492" s="1039"/>
      <c r="G492" s="1039"/>
      <c r="H492" s="1039"/>
      <c r="I492" s="1039"/>
      <c r="J492" s="1039"/>
    </row>
    <row r="493" spans="3:10" x14ac:dyDescent="0.25">
      <c r="C493" s="1039"/>
      <c r="D493" s="1039"/>
      <c r="E493" s="1039"/>
      <c r="F493" s="1039"/>
      <c r="G493" s="1039"/>
      <c r="H493" s="1039"/>
      <c r="I493" s="1039"/>
      <c r="J493" s="1039"/>
    </row>
    <row r="494" spans="3:10" x14ac:dyDescent="0.25">
      <c r="C494" s="1039"/>
      <c r="D494" s="1039"/>
      <c r="E494" s="1039"/>
      <c r="F494" s="1039"/>
      <c r="G494" s="1039"/>
      <c r="H494" s="1039"/>
      <c r="I494" s="1039"/>
      <c r="J494" s="1039"/>
    </row>
    <row r="495" spans="3:10" x14ac:dyDescent="0.25">
      <c r="C495" s="1039"/>
      <c r="D495" s="1039"/>
      <c r="E495" s="1039"/>
      <c r="F495" s="1039"/>
      <c r="G495" s="1039"/>
      <c r="H495" s="1039"/>
      <c r="I495" s="1039"/>
      <c r="J495" s="1039"/>
    </row>
    <row r="496" spans="3:10" x14ac:dyDescent="0.25">
      <c r="C496" s="1039"/>
      <c r="D496" s="1039"/>
      <c r="E496" s="1039"/>
      <c r="F496" s="1039"/>
      <c r="G496" s="1039"/>
      <c r="H496" s="1039"/>
      <c r="I496" s="1039"/>
      <c r="J496" s="1039"/>
    </row>
    <row r="497" spans="3:10" x14ac:dyDescent="0.25">
      <c r="C497" s="1039"/>
      <c r="D497" s="1039"/>
      <c r="E497" s="1039"/>
      <c r="F497" s="1039"/>
      <c r="G497" s="1039"/>
      <c r="H497" s="1039"/>
      <c r="I497" s="1039"/>
      <c r="J497" s="1039"/>
    </row>
    <row r="498" spans="3:10" x14ac:dyDescent="0.25">
      <c r="C498" s="1039"/>
      <c r="D498" s="1039"/>
      <c r="E498" s="1039"/>
      <c r="F498" s="1039"/>
      <c r="G498" s="1039"/>
      <c r="H498" s="1039"/>
      <c r="I498" s="1039"/>
      <c r="J498" s="1039"/>
    </row>
    <row r="499" spans="3:10" x14ac:dyDescent="0.25">
      <c r="C499" s="1039"/>
      <c r="D499" s="1039"/>
      <c r="E499" s="1039"/>
      <c r="F499" s="1039"/>
      <c r="G499" s="1039"/>
      <c r="H499" s="1039"/>
      <c r="I499" s="1039"/>
      <c r="J499" s="1039"/>
    </row>
    <row r="500" spans="3:10" x14ac:dyDescent="0.25">
      <c r="C500" s="1039"/>
      <c r="D500" s="1039"/>
      <c r="E500" s="1039"/>
      <c r="F500" s="1039"/>
      <c r="G500" s="1039"/>
      <c r="H500" s="1039"/>
      <c r="I500" s="1039"/>
      <c r="J500" s="1039"/>
    </row>
    <row r="501" spans="3:10" x14ac:dyDescent="0.25">
      <c r="C501" s="1039"/>
      <c r="D501" s="1039"/>
      <c r="E501" s="1039"/>
      <c r="F501" s="1039"/>
      <c r="G501" s="1039"/>
      <c r="H501" s="1039"/>
      <c r="I501" s="1039"/>
      <c r="J501" s="1039"/>
    </row>
    <row r="502" spans="3:10" x14ac:dyDescent="0.25">
      <c r="C502" s="1039"/>
      <c r="D502" s="1039"/>
      <c r="E502" s="1039"/>
      <c r="F502" s="1039"/>
      <c r="G502" s="1039"/>
      <c r="H502" s="1039"/>
      <c r="I502" s="1039"/>
      <c r="J502" s="1039"/>
    </row>
    <row r="503" spans="3:10" x14ac:dyDescent="0.25">
      <c r="C503" s="1039"/>
      <c r="D503" s="1039"/>
      <c r="E503" s="1039"/>
      <c r="F503" s="1039"/>
      <c r="G503" s="1039"/>
      <c r="H503" s="1039"/>
      <c r="I503" s="1039"/>
      <c r="J503" s="1039"/>
    </row>
    <row r="504" spans="3:10" x14ac:dyDescent="0.25">
      <c r="C504" s="1039"/>
      <c r="D504" s="1039"/>
      <c r="E504" s="1039"/>
      <c r="F504" s="1039"/>
      <c r="G504" s="1039"/>
      <c r="H504" s="1039"/>
      <c r="I504" s="1039"/>
      <c r="J504" s="1039"/>
    </row>
    <row r="505" spans="3:10" x14ac:dyDescent="0.25">
      <c r="C505" s="1039"/>
      <c r="D505" s="1039"/>
      <c r="E505" s="1039"/>
      <c r="F505" s="1039"/>
      <c r="G505" s="1039"/>
      <c r="H505" s="1039"/>
      <c r="I505" s="1039"/>
      <c r="J505" s="1039"/>
    </row>
    <row r="506" spans="3:10" x14ac:dyDescent="0.25">
      <c r="C506" s="1039"/>
      <c r="D506" s="1039"/>
      <c r="E506" s="1039"/>
      <c r="F506" s="1039"/>
      <c r="G506" s="1039"/>
      <c r="H506" s="1039"/>
      <c r="I506" s="1039"/>
      <c r="J506" s="1039"/>
    </row>
    <row r="507" spans="3:10" x14ac:dyDescent="0.25">
      <c r="C507" s="1039"/>
      <c r="D507" s="1039"/>
      <c r="E507" s="1039"/>
      <c r="F507" s="1039"/>
      <c r="G507" s="1039"/>
      <c r="H507" s="1039"/>
      <c r="I507" s="1039"/>
      <c r="J507" s="1039"/>
    </row>
    <row r="508" spans="3:10" x14ac:dyDescent="0.25">
      <c r="C508" s="1039"/>
      <c r="D508" s="1039"/>
      <c r="E508" s="1039"/>
      <c r="F508" s="1039"/>
      <c r="G508" s="1039"/>
      <c r="H508" s="1039"/>
      <c r="I508" s="1039"/>
      <c r="J508" s="1039"/>
    </row>
    <row r="509" spans="3:10" x14ac:dyDescent="0.25">
      <c r="C509" s="1039"/>
      <c r="D509" s="1039"/>
      <c r="E509" s="1039"/>
      <c r="F509" s="1039"/>
      <c r="G509" s="1039"/>
      <c r="H509" s="1039"/>
      <c r="I509" s="1039"/>
      <c r="J509" s="1039"/>
    </row>
    <row r="510" spans="3:10" x14ac:dyDescent="0.25">
      <c r="C510" s="1039"/>
      <c r="D510" s="1039"/>
      <c r="E510" s="1039"/>
      <c r="F510" s="1039"/>
      <c r="G510" s="1039"/>
      <c r="H510" s="1039"/>
      <c r="I510" s="1039"/>
      <c r="J510" s="1039"/>
    </row>
    <row r="511" spans="3:10" x14ac:dyDescent="0.25">
      <c r="C511" s="1039"/>
      <c r="D511" s="1039"/>
      <c r="E511" s="1039"/>
      <c r="F511" s="1039"/>
      <c r="G511" s="1039"/>
      <c r="H511" s="1039"/>
      <c r="I511" s="1039"/>
      <c r="J511" s="1039"/>
    </row>
    <row r="512" spans="3:10" x14ac:dyDescent="0.25">
      <c r="C512" s="1039"/>
      <c r="D512" s="1039"/>
      <c r="E512" s="1039"/>
      <c r="F512" s="1039"/>
      <c r="G512" s="1039"/>
      <c r="H512" s="1039"/>
      <c r="I512" s="1039"/>
      <c r="J512" s="1039"/>
    </row>
    <row r="513" spans="3:10" x14ac:dyDescent="0.25">
      <c r="C513" s="1039"/>
      <c r="D513" s="1039"/>
      <c r="E513" s="1039"/>
      <c r="F513" s="1039"/>
      <c r="G513" s="1039"/>
      <c r="H513" s="1039"/>
      <c r="I513" s="1039"/>
      <c r="J513" s="1039"/>
    </row>
    <row r="514" spans="3:10" x14ac:dyDescent="0.25">
      <c r="C514" s="1039"/>
      <c r="D514" s="1039"/>
      <c r="E514" s="1039"/>
      <c r="F514" s="1039"/>
      <c r="G514" s="1039"/>
      <c r="H514" s="1039"/>
      <c r="I514" s="1039"/>
      <c r="J514" s="1039"/>
    </row>
    <row r="515" spans="3:10" x14ac:dyDescent="0.25">
      <c r="C515" s="1039"/>
      <c r="D515" s="1039"/>
      <c r="E515" s="1039"/>
      <c r="F515" s="1039"/>
      <c r="G515" s="1039"/>
      <c r="H515" s="1039"/>
      <c r="I515" s="1039"/>
      <c r="J515" s="1039"/>
    </row>
    <row r="516" spans="3:10" x14ac:dyDescent="0.25">
      <c r="C516" s="1039"/>
      <c r="D516" s="1039"/>
      <c r="E516" s="1039"/>
      <c r="F516" s="1039"/>
      <c r="G516" s="1039"/>
      <c r="H516" s="1039"/>
      <c r="I516" s="1039"/>
      <c r="J516" s="1039"/>
    </row>
    <row r="517" spans="3:10" x14ac:dyDescent="0.25">
      <c r="C517" s="1039"/>
      <c r="D517" s="1039"/>
      <c r="E517" s="1039"/>
      <c r="F517" s="1039"/>
      <c r="G517" s="1039"/>
      <c r="H517" s="1039"/>
      <c r="I517" s="1039"/>
      <c r="J517" s="1039"/>
    </row>
    <row r="518" spans="3:10" x14ac:dyDescent="0.25">
      <c r="C518" s="1039"/>
      <c r="D518" s="1039"/>
      <c r="E518" s="1039"/>
      <c r="F518" s="1039"/>
      <c r="G518" s="1039"/>
      <c r="H518" s="1039"/>
      <c r="I518" s="1039"/>
      <c r="J518" s="1039"/>
    </row>
    <row r="519" spans="3:10" x14ac:dyDescent="0.25">
      <c r="C519" s="1039"/>
      <c r="D519" s="1039"/>
      <c r="E519" s="1039"/>
      <c r="F519" s="1039"/>
      <c r="G519" s="1039"/>
      <c r="H519" s="1039"/>
      <c r="I519" s="1039"/>
      <c r="J519" s="1039"/>
    </row>
    <row r="520" spans="3:10" x14ac:dyDescent="0.25">
      <c r="C520" s="1039"/>
      <c r="D520" s="1039"/>
      <c r="E520" s="1039"/>
      <c r="F520" s="1039"/>
      <c r="G520" s="1039"/>
      <c r="H520" s="1039"/>
      <c r="I520" s="1039"/>
      <c r="J520" s="1039"/>
    </row>
    <row r="521" spans="3:10" x14ac:dyDescent="0.25">
      <c r="C521" s="1039"/>
      <c r="D521" s="1039"/>
      <c r="E521" s="1039"/>
      <c r="F521" s="1039"/>
      <c r="G521" s="1039"/>
      <c r="H521" s="1039"/>
      <c r="I521" s="1039"/>
      <c r="J521" s="1039"/>
    </row>
    <row r="522" spans="3:10" x14ac:dyDescent="0.25">
      <c r="C522" s="1039"/>
      <c r="D522" s="1039"/>
      <c r="E522" s="1039"/>
      <c r="F522" s="1039"/>
      <c r="G522" s="1039"/>
      <c r="H522" s="1039"/>
      <c r="I522" s="1039"/>
      <c r="J522" s="1039"/>
    </row>
    <row r="523" spans="3:10" x14ac:dyDescent="0.25">
      <c r="C523" s="1039"/>
      <c r="D523" s="1039"/>
      <c r="E523" s="1039"/>
      <c r="F523" s="1039"/>
      <c r="G523" s="1039"/>
      <c r="H523" s="1039"/>
      <c r="I523" s="1039"/>
      <c r="J523" s="1039"/>
    </row>
    <row r="524" spans="3:10" x14ac:dyDescent="0.25">
      <c r="C524" s="1039"/>
      <c r="D524" s="1039"/>
      <c r="E524" s="1039"/>
      <c r="F524" s="1039"/>
      <c r="G524" s="1039"/>
      <c r="H524" s="1039"/>
      <c r="I524" s="1039"/>
      <c r="J524" s="1039"/>
    </row>
    <row r="525" spans="3:10" x14ac:dyDescent="0.25">
      <c r="C525" s="1039"/>
      <c r="D525" s="1039"/>
      <c r="E525" s="1039"/>
      <c r="F525" s="1039"/>
      <c r="G525" s="1039"/>
      <c r="H525" s="1039"/>
      <c r="I525" s="1039"/>
      <c r="J525" s="1039"/>
    </row>
    <row r="526" spans="3:10" x14ac:dyDescent="0.25">
      <c r="C526" s="1039"/>
      <c r="D526" s="1039"/>
      <c r="E526" s="1039"/>
      <c r="F526" s="1039"/>
      <c r="G526" s="1039"/>
      <c r="H526" s="1039"/>
      <c r="I526" s="1039"/>
      <c r="J526" s="1039"/>
    </row>
    <row r="527" spans="3:10" x14ac:dyDescent="0.25">
      <c r="C527" s="1039"/>
      <c r="D527" s="1039"/>
      <c r="E527" s="1039"/>
      <c r="F527" s="1039"/>
      <c r="G527" s="1039"/>
      <c r="H527" s="1039"/>
      <c r="I527" s="1039"/>
      <c r="J527" s="1039"/>
    </row>
    <row r="528" spans="3:10" x14ac:dyDescent="0.25">
      <c r="C528" s="1039"/>
      <c r="D528" s="1039"/>
      <c r="E528" s="1039"/>
      <c r="F528" s="1039"/>
      <c r="G528" s="1039"/>
      <c r="H528" s="1039"/>
      <c r="I528" s="1039"/>
      <c r="J528" s="1039"/>
    </row>
    <row r="529" spans="3:10" x14ac:dyDescent="0.25">
      <c r="C529" s="1039"/>
      <c r="D529" s="1039"/>
      <c r="E529" s="1039"/>
      <c r="F529" s="1039"/>
      <c r="G529" s="1039"/>
      <c r="H529" s="1039"/>
      <c r="I529" s="1039"/>
      <c r="J529" s="1039"/>
    </row>
    <row r="530" spans="3:10" x14ac:dyDescent="0.25">
      <c r="C530" s="1039"/>
      <c r="D530" s="1039"/>
      <c r="E530" s="1039"/>
      <c r="F530" s="1039"/>
      <c r="G530" s="1039"/>
      <c r="H530" s="1039"/>
      <c r="I530" s="1039"/>
      <c r="J530" s="1039"/>
    </row>
    <row r="531" spans="3:10" x14ac:dyDescent="0.25">
      <c r="C531" s="1039"/>
      <c r="D531" s="1039"/>
      <c r="E531" s="1039"/>
      <c r="F531" s="1039"/>
      <c r="G531" s="1039"/>
      <c r="H531" s="1039"/>
      <c r="I531" s="1039"/>
      <c r="J531" s="1039"/>
    </row>
    <row r="532" spans="3:10" x14ac:dyDescent="0.25">
      <c r="C532" s="1039"/>
      <c r="D532" s="1039"/>
      <c r="E532" s="1039"/>
      <c r="F532" s="1039"/>
      <c r="G532" s="1039"/>
      <c r="H532" s="1039"/>
      <c r="I532" s="1039"/>
      <c r="J532" s="1039"/>
    </row>
    <row r="533" spans="3:10" x14ac:dyDescent="0.25">
      <c r="C533" s="1039"/>
      <c r="D533" s="1039"/>
      <c r="E533" s="1039"/>
      <c r="F533" s="1039"/>
      <c r="G533" s="1039"/>
      <c r="H533" s="1039"/>
      <c r="I533" s="1039"/>
      <c r="J533" s="1039"/>
    </row>
    <row r="534" spans="3:10" x14ac:dyDescent="0.25">
      <c r="C534" s="1039"/>
      <c r="D534" s="1039"/>
      <c r="E534" s="1039"/>
      <c r="F534" s="1039"/>
      <c r="G534" s="1039"/>
      <c r="H534" s="1039"/>
      <c r="I534" s="1039"/>
      <c r="J534" s="1039"/>
    </row>
    <row r="535" spans="3:10" x14ac:dyDescent="0.25">
      <c r="C535" s="1039"/>
      <c r="D535" s="1039"/>
      <c r="E535" s="1039"/>
      <c r="F535" s="1039"/>
      <c r="G535" s="1039"/>
      <c r="H535" s="1039"/>
      <c r="I535" s="1039"/>
      <c r="J535" s="1039"/>
    </row>
    <row r="536" spans="3:10" x14ac:dyDescent="0.25">
      <c r="C536" s="1039"/>
      <c r="D536" s="1039"/>
      <c r="E536" s="1039"/>
      <c r="F536" s="1039"/>
      <c r="G536" s="1039"/>
      <c r="H536" s="1039"/>
      <c r="I536" s="1039"/>
      <c r="J536" s="1039"/>
    </row>
    <row r="537" spans="3:10" x14ac:dyDescent="0.25">
      <c r="C537" s="1039"/>
      <c r="D537" s="1039"/>
      <c r="E537" s="1039"/>
      <c r="F537" s="1039"/>
      <c r="G537" s="1039"/>
      <c r="H537" s="1039"/>
      <c r="I537" s="1039"/>
      <c r="J537" s="1039"/>
    </row>
    <row r="538" spans="3:10" x14ac:dyDescent="0.25">
      <c r="C538" s="1039"/>
      <c r="D538" s="1039"/>
      <c r="E538" s="1039"/>
      <c r="F538" s="1039"/>
      <c r="G538" s="1039"/>
      <c r="H538" s="1039"/>
      <c r="I538" s="1039"/>
      <c r="J538" s="1039"/>
    </row>
    <row r="539" spans="3:10" x14ac:dyDescent="0.25">
      <c r="C539" s="1039"/>
      <c r="D539" s="1039"/>
      <c r="E539" s="1039"/>
      <c r="F539" s="1039"/>
      <c r="G539" s="1039"/>
      <c r="H539" s="1039"/>
      <c r="I539" s="1039"/>
      <c r="J539" s="1039"/>
    </row>
    <row r="540" spans="3:10" x14ac:dyDescent="0.25">
      <c r="C540" s="1039"/>
      <c r="D540" s="1039"/>
      <c r="E540" s="1039"/>
      <c r="F540" s="1039"/>
      <c r="G540" s="1039"/>
      <c r="H540" s="1039"/>
      <c r="I540" s="1039"/>
      <c r="J540" s="1039"/>
    </row>
    <row r="541" spans="3:10" x14ac:dyDescent="0.25">
      <c r="C541" s="1039"/>
      <c r="D541" s="1039"/>
      <c r="E541" s="1039"/>
      <c r="F541" s="1039"/>
      <c r="G541" s="1039"/>
      <c r="H541" s="1039"/>
      <c r="I541" s="1039"/>
      <c r="J541" s="1039"/>
    </row>
    <row r="542" spans="3:10" x14ac:dyDescent="0.25">
      <c r="C542" s="1039"/>
      <c r="D542" s="1039"/>
      <c r="E542" s="1039"/>
      <c r="F542" s="1039"/>
      <c r="G542" s="1039"/>
      <c r="H542" s="1039"/>
      <c r="I542" s="1039"/>
      <c r="J542" s="1039"/>
    </row>
    <row r="543" spans="3:10" x14ac:dyDescent="0.25">
      <c r="C543" s="1039"/>
      <c r="D543" s="1039"/>
      <c r="E543" s="1039"/>
      <c r="F543" s="1039"/>
      <c r="G543" s="1039"/>
      <c r="H543" s="1039"/>
      <c r="I543" s="1039"/>
      <c r="J543" s="1039"/>
    </row>
    <row r="544" spans="3:10" x14ac:dyDescent="0.25">
      <c r="C544" s="1039"/>
      <c r="D544" s="1039"/>
      <c r="E544" s="1039"/>
      <c r="F544" s="1039"/>
      <c r="G544" s="1039"/>
      <c r="H544" s="1039"/>
      <c r="I544" s="1039"/>
      <c r="J544" s="1039"/>
    </row>
    <row r="545" spans="3:10" x14ac:dyDescent="0.25">
      <c r="C545" s="1039"/>
      <c r="D545" s="1039"/>
      <c r="E545" s="1039"/>
      <c r="F545" s="1039"/>
      <c r="G545" s="1039"/>
      <c r="H545" s="1039"/>
      <c r="I545" s="1039"/>
      <c r="J545" s="1039"/>
    </row>
    <row r="546" spans="3:10" x14ac:dyDescent="0.25">
      <c r="C546" s="1039"/>
      <c r="D546" s="1039"/>
      <c r="E546" s="1039"/>
      <c r="F546" s="1039"/>
      <c r="G546" s="1039"/>
      <c r="H546" s="1039"/>
      <c r="I546" s="1039"/>
      <c r="J546" s="1039"/>
    </row>
    <row r="547" spans="3:10" x14ac:dyDescent="0.25">
      <c r="C547" s="1039"/>
      <c r="D547" s="1039"/>
      <c r="E547" s="1039"/>
      <c r="F547" s="1039"/>
      <c r="G547" s="1039"/>
      <c r="H547" s="1039"/>
      <c r="I547" s="1039"/>
      <c r="J547" s="1039"/>
    </row>
    <row r="548" spans="3:10" x14ac:dyDescent="0.25">
      <c r="C548" s="1039"/>
      <c r="D548" s="1039"/>
      <c r="E548" s="1039"/>
      <c r="F548" s="1039"/>
      <c r="G548" s="1039"/>
      <c r="H548" s="1039"/>
      <c r="I548" s="1039"/>
      <c r="J548" s="1039"/>
    </row>
    <row r="549" spans="3:10" x14ac:dyDescent="0.25">
      <c r="C549" s="1039"/>
      <c r="D549" s="1039"/>
      <c r="E549" s="1039"/>
      <c r="F549" s="1039"/>
      <c r="G549" s="1039"/>
      <c r="H549" s="1039"/>
      <c r="I549" s="1039"/>
      <c r="J549" s="1039"/>
    </row>
    <row r="550" spans="3:10" x14ac:dyDescent="0.25">
      <c r="C550" s="1039"/>
      <c r="D550" s="1039"/>
      <c r="E550" s="1039"/>
      <c r="F550" s="1039"/>
      <c r="G550" s="1039"/>
      <c r="H550" s="1039"/>
      <c r="I550" s="1039"/>
      <c r="J550" s="1039"/>
    </row>
    <row r="551" spans="3:10" x14ac:dyDescent="0.25">
      <c r="C551" s="1039"/>
      <c r="D551" s="1039"/>
      <c r="E551" s="1039"/>
      <c r="F551" s="1039"/>
      <c r="G551" s="1039"/>
      <c r="H551" s="1039"/>
      <c r="I551" s="1039"/>
      <c r="J551" s="1039"/>
    </row>
    <row r="552" spans="3:10" x14ac:dyDescent="0.25">
      <c r="C552" s="1039"/>
      <c r="D552" s="1039"/>
      <c r="E552" s="1039"/>
      <c r="F552" s="1039"/>
      <c r="G552" s="1039"/>
      <c r="H552" s="1039"/>
      <c r="I552" s="1039"/>
      <c r="J552" s="1039"/>
    </row>
    <row r="553" spans="3:10" x14ac:dyDescent="0.25">
      <c r="C553" s="1039"/>
      <c r="D553" s="1039"/>
      <c r="E553" s="1039"/>
      <c r="F553" s="1039"/>
      <c r="G553" s="1039"/>
      <c r="H553" s="1039"/>
      <c r="I553" s="1039"/>
      <c r="J553" s="1039"/>
    </row>
    <row r="554" spans="3:10" x14ac:dyDescent="0.25">
      <c r="C554" s="1039"/>
      <c r="D554" s="1039"/>
      <c r="E554" s="1039"/>
      <c r="F554" s="1039"/>
      <c r="G554" s="1039"/>
      <c r="H554" s="1039"/>
      <c r="I554" s="1039"/>
      <c r="J554" s="1039"/>
    </row>
    <row r="555" spans="3:10" x14ac:dyDescent="0.25">
      <c r="C555" s="1039"/>
      <c r="D555" s="1039"/>
      <c r="E555" s="1039"/>
      <c r="F555" s="1039"/>
      <c r="G555" s="1039"/>
      <c r="H555" s="1039"/>
      <c r="I555" s="1039"/>
      <c r="J555" s="1039"/>
    </row>
    <row r="556" spans="3:10" x14ac:dyDescent="0.25">
      <c r="C556" s="1039"/>
      <c r="D556" s="1039"/>
      <c r="E556" s="1039"/>
      <c r="F556" s="1039"/>
      <c r="G556" s="1039"/>
      <c r="H556" s="1039"/>
      <c r="I556" s="1039"/>
      <c r="J556" s="1039"/>
    </row>
    <row r="557" spans="3:10" x14ac:dyDescent="0.25">
      <c r="C557" s="1039"/>
      <c r="D557" s="1039"/>
      <c r="E557" s="1039"/>
      <c r="F557" s="1039"/>
      <c r="G557" s="1039"/>
      <c r="H557" s="1039"/>
      <c r="I557" s="1039"/>
      <c r="J557" s="1039"/>
    </row>
    <row r="558" spans="3:10" x14ac:dyDescent="0.25">
      <c r="C558" s="1039"/>
      <c r="D558" s="1039"/>
      <c r="E558" s="1039"/>
      <c r="F558" s="1039"/>
      <c r="G558" s="1039"/>
      <c r="H558" s="1039"/>
      <c r="I558" s="1039"/>
      <c r="J558" s="1039"/>
    </row>
    <row r="559" spans="3:10" x14ac:dyDescent="0.25">
      <c r="C559" s="1039"/>
      <c r="D559" s="1039"/>
      <c r="E559" s="1039"/>
      <c r="F559" s="1039"/>
      <c r="G559" s="1039"/>
      <c r="H559" s="1039"/>
      <c r="I559" s="1039"/>
      <c r="J559" s="1039"/>
    </row>
    <row r="560" spans="3:10" x14ac:dyDescent="0.25">
      <c r="C560" s="1039"/>
      <c r="D560" s="1039"/>
      <c r="E560" s="1039"/>
      <c r="F560" s="1039"/>
      <c r="G560" s="1039"/>
      <c r="H560" s="1039"/>
      <c r="I560" s="1039"/>
      <c r="J560" s="1039"/>
    </row>
    <row r="561" spans="3:10" x14ac:dyDescent="0.25">
      <c r="C561" s="1039"/>
      <c r="D561" s="1039"/>
      <c r="E561" s="1039"/>
      <c r="F561" s="1039"/>
      <c r="G561" s="1039"/>
      <c r="H561" s="1039"/>
      <c r="I561" s="1039"/>
      <c r="J561" s="1039"/>
    </row>
    <row r="562" spans="3:10" x14ac:dyDescent="0.25">
      <c r="C562" s="1039"/>
      <c r="D562" s="1039"/>
      <c r="E562" s="1039"/>
      <c r="F562" s="1039"/>
      <c r="G562" s="1039"/>
      <c r="H562" s="1039"/>
      <c r="I562" s="1039"/>
      <c r="J562" s="1039"/>
    </row>
    <row r="563" spans="3:10" x14ac:dyDescent="0.25">
      <c r="C563" s="1039"/>
      <c r="D563" s="1039"/>
      <c r="E563" s="1039"/>
      <c r="F563" s="1039"/>
      <c r="G563" s="1039"/>
      <c r="H563" s="1039"/>
      <c r="I563" s="1039"/>
      <c r="J563" s="1039"/>
    </row>
    <row r="564" spans="3:10" x14ac:dyDescent="0.25">
      <c r="C564" s="1039"/>
      <c r="D564" s="1039"/>
      <c r="E564" s="1039"/>
      <c r="F564" s="1039"/>
      <c r="G564" s="1039"/>
      <c r="H564" s="1039"/>
      <c r="I564" s="1039"/>
      <c r="J564" s="1039"/>
    </row>
    <row r="565" spans="3:10" x14ac:dyDescent="0.25">
      <c r="C565" s="1039"/>
      <c r="D565" s="1039"/>
      <c r="E565" s="1039"/>
      <c r="F565" s="1039"/>
      <c r="G565" s="1039"/>
      <c r="H565" s="1039"/>
      <c r="I565" s="1039"/>
      <c r="J565" s="1039"/>
    </row>
    <row r="566" spans="3:10" x14ac:dyDescent="0.25">
      <c r="C566" s="1039"/>
      <c r="D566" s="1039"/>
      <c r="E566" s="1039"/>
      <c r="F566" s="1039"/>
      <c r="G566" s="1039"/>
      <c r="H566" s="1039"/>
      <c r="I566" s="1039"/>
      <c r="J566" s="1039"/>
    </row>
    <row r="567" spans="3:10" x14ac:dyDescent="0.25">
      <c r="C567" s="1039"/>
      <c r="D567" s="1039"/>
      <c r="E567" s="1039"/>
      <c r="F567" s="1039"/>
      <c r="G567" s="1039"/>
      <c r="H567" s="1039"/>
      <c r="I567" s="1039"/>
      <c r="J567" s="1039"/>
    </row>
    <row r="568" spans="3:10" x14ac:dyDescent="0.25">
      <c r="C568" s="1039"/>
      <c r="D568" s="1039"/>
      <c r="E568" s="1039"/>
      <c r="F568" s="1039"/>
      <c r="G568" s="1039"/>
      <c r="H568" s="1039"/>
      <c r="I568" s="1039"/>
      <c r="J568" s="1039"/>
    </row>
    <row r="569" spans="3:10" x14ac:dyDescent="0.25">
      <c r="C569" s="1039"/>
      <c r="D569" s="1039"/>
      <c r="E569" s="1039"/>
      <c r="F569" s="1039"/>
      <c r="G569" s="1039"/>
      <c r="H569" s="1039"/>
      <c r="I569" s="1039"/>
      <c r="J569" s="1039"/>
    </row>
    <row r="570" spans="3:10" x14ac:dyDescent="0.25">
      <c r="C570" s="1039"/>
      <c r="D570" s="1039"/>
      <c r="E570" s="1039"/>
      <c r="F570" s="1039"/>
      <c r="G570" s="1039"/>
      <c r="H570" s="1039"/>
      <c r="I570" s="1039"/>
      <c r="J570" s="1039"/>
    </row>
    <row r="571" spans="3:10" x14ac:dyDescent="0.25">
      <c r="I571" s="1039"/>
      <c r="J571" s="1039"/>
    </row>
    <row r="572" spans="3:10" x14ac:dyDescent="0.25">
      <c r="I572" s="1039"/>
      <c r="J572" s="1039"/>
    </row>
    <row r="573" spans="3:10" x14ac:dyDescent="0.25">
      <c r="I573" s="1039"/>
      <c r="J573" s="1039"/>
    </row>
    <row r="574" spans="3:10" x14ac:dyDescent="0.25">
      <c r="I574" s="1039"/>
      <c r="J574" s="1039"/>
    </row>
    <row r="575" spans="3:10" x14ac:dyDescent="0.25">
      <c r="I575" s="1039"/>
      <c r="J575" s="1039"/>
    </row>
    <row r="576" spans="3:10" x14ac:dyDescent="0.25">
      <c r="I576" s="1039"/>
      <c r="J576" s="1039"/>
    </row>
    <row r="577" spans="9:10" x14ac:dyDescent="0.25">
      <c r="I577" s="1039"/>
      <c r="J577" s="1039"/>
    </row>
    <row r="578" spans="9:10" x14ac:dyDescent="0.25">
      <c r="I578" s="1039"/>
      <c r="J578" s="1039"/>
    </row>
    <row r="579" spans="9:10" x14ac:dyDescent="0.25">
      <c r="I579" s="1039"/>
      <c r="J579" s="1039"/>
    </row>
    <row r="580" spans="9:10" x14ac:dyDescent="0.25">
      <c r="I580" s="1039"/>
      <c r="J580" s="1039"/>
    </row>
    <row r="581" spans="9:10" x14ac:dyDescent="0.25">
      <c r="I581" s="1039"/>
      <c r="J581" s="1039"/>
    </row>
    <row r="582" spans="9:10" x14ac:dyDescent="0.25">
      <c r="I582" s="1039"/>
      <c r="J582" s="1039"/>
    </row>
    <row r="583" spans="9:10" x14ac:dyDescent="0.25">
      <c r="I583" s="1039"/>
      <c r="J583" s="1039"/>
    </row>
    <row r="584" spans="9:10" x14ac:dyDescent="0.25">
      <c r="I584" s="1039"/>
      <c r="J584" s="1039"/>
    </row>
    <row r="585" spans="9:10" x14ac:dyDescent="0.25">
      <c r="I585" s="1039"/>
      <c r="J585" s="1039"/>
    </row>
    <row r="586" spans="9:10" x14ac:dyDescent="0.25">
      <c r="I586" s="1039"/>
      <c r="J586" s="1039"/>
    </row>
    <row r="587" spans="9:10" x14ac:dyDescent="0.25">
      <c r="I587" s="1039"/>
      <c r="J587" s="1039"/>
    </row>
    <row r="588" spans="9:10" x14ac:dyDescent="0.25">
      <c r="I588" s="1039"/>
      <c r="J588" s="1039"/>
    </row>
    <row r="589" spans="9:10" x14ac:dyDescent="0.25">
      <c r="I589" s="1039"/>
      <c r="J589" s="1039"/>
    </row>
    <row r="590" spans="9:10" x14ac:dyDescent="0.25">
      <c r="I590" s="1039"/>
      <c r="J590" s="1039"/>
    </row>
    <row r="591" spans="9:10" x14ac:dyDescent="0.25">
      <c r="I591" s="1039"/>
      <c r="J591" s="1039"/>
    </row>
    <row r="592" spans="9:10" x14ac:dyDescent="0.25">
      <c r="I592" s="1039"/>
      <c r="J592" s="1039"/>
    </row>
    <row r="593" spans="9:10" x14ac:dyDescent="0.25">
      <c r="I593" s="1039"/>
      <c r="J593" s="1039"/>
    </row>
    <row r="594" spans="9:10" x14ac:dyDescent="0.25">
      <c r="I594" s="1039"/>
      <c r="J594" s="1039"/>
    </row>
    <row r="595" spans="9:10" x14ac:dyDescent="0.25">
      <c r="I595" s="1039"/>
      <c r="J595" s="1039"/>
    </row>
    <row r="596" spans="9:10" x14ac:dyDescent="0.25">
      <c r="I596" s="1039"/>
      <c r="J596" s="1039"/>
    </row>
    <row r="597" spans="9:10" x14ac:dyDescent="0.25">
      <c r="I597" s="1039"/>
      <c r="J597" s="1039"/>
    </row>
    <row r="598" spans="9:10" x14ac:dyDescent="0.25">
      <c r="I598" s="1039"/>
      <c r="J598" s="1039"/>
    </row>
    <row r="599" spans="9:10" x14ac:dyDescent="0.25">
      <c r="I599" s="1039"/>
      <c r="J599" s="1039"/>
    </row>
    <row r="600" spans="9:10" x14ac:dyDescent="0.25">
      <c r="I600" s="1039"/>
      <c r="J600" s="1039"/>
    </row>
    <row r="601" spans="9:10" x14ac:dyDescent="0.25">
      <c r="I601" s="1039"/>
      <c r="J601" s="1039"/>
    </row>
    <row r="602" spans="9:10" x14ac:dyDescent="0.25">
      <c r="I602" s="1039"/>
      <c r="J602" s="1039"/>
    </row>
    <row r="603" spans="9:10" x14ac:dyDescent="0.25">
      <c r="I603" s="1039"/>
      <c r="J603" s="1039"/>
    </row>
    <row r="604" spans="9:10" x14ac:dyDescent="0.25">
      <c r="I604" s="1039"/>
      <c r="J604" s="1039"/>
    </row>
    <row r="605" spans="9:10" x14ac:dyDescent="0.25">
      <c r="I605" s="1039"/>
      <c r="J605" s="1039"/>
    </row>
    <row r="606" spans="9:10" x14ac:dyDescent="0.25">
      <c r="I606" s="1039"/>
      <c r="J606" s="1039"/>
    </row>
    <row r="607" spans="9:10" x14ac:dyDescent="0.25">
      <c r="I607" s="1039"/>
      <c r="J607" s="1039"/>
    </row>
    <row r="608" spans="9:10" x14ac:dyDescent="0.25">
      <c r="I608" s="1039"/>
      <c r="J608" s="1039"/>
    </row>
    <row r="609" spans="9:10" x14ac:dyDescent="0.25">
      <c r="I609" s="1039"/>
      <c r="J609" s="1039"/>
    </row>
    <row r="610" spans="9:10" x14ac:dyDescent="0.25">
      <c r="I610" s="1039"/>
      <c r="J610" s="1039"/>
    </row>
    <row r="611" spans="9:10" x14ac:dyDescent="0.25">
      <c r="I611" s="1039"/>
      <c r="J611" s="1039"/>
    </row>
    <row r="612" spans="9:10" x14ac:dyDescent="0.25">
      <c r="I612" s="1039"/>
      <c r="J612" s="1039"/>
    </row>
    <row r="613" spans="9:10" x14ac:dyDescent="0.25">
      <c r="I613" s="1039"/>
      <c r="J613" s="1039"/>
    </row>
    <row r="614" spans="9:10" x14ac:dyDescent="0.25">
      <c r="I614" s="1039"/>
      <c r="J614" s="1039"/>
    </row>
    <row r="615" spans="9:10" x14ac:dyDescent="0.25">
      <c r="I615" s="1039"/>
      <c r="J615" s="1039"/>
    </row>
    <row r="616" spans="9:10" x14ac:dyDescent="0.25">
      <c r="I616" s="1039"/>
      <c r="J616" s="1039"/>
    </row>
    <row r="617" spans="9:10" x14ac:dyDescent="0.25">
      <c r="I617" s="1039"/>
      <c r="J617" s="1039"/>
    </row>
    <row r="618" spans="9:10" x14ac:dyDescent="0.25">
      <c r="I618" s="1039"/>
      <c r="J618" s="1039"/>
    </row>
    <row r="619" spans="9:10" x14ac:dyDescent="0.25">
      <c r="I619" s="1039"/>
      <c r="J619" s="1039"/>
    </row>
    <row r="620" spans="9:10" x14ac:dyDescent="0.25">
      <c r="I620" s="1039"/>
      <c r="J620" s="1039"/>
    </row>
    <row r="621" spans="9:10" x14ac:dyDescent="0.25">
      <c r="I621" s="1039"/>
      <c r="J621" s="1039"/>
    </row>
    <row r="622" spans="9:10" x14ac:dyDescent="0.25">
      <c r="I622" s="1039"/>
      <c r="J622" s="1039"/>
    </row>
    <row r="623" spans="9:10" x14ac:dyDescent="0.25">
      <c r="I623" s="1039"/>
      <c r="J623" s="1039"/>
    </row>
    <row r="624" spans="9:10" x14ac:dyDescent="0.25">
      <c r="I624" s="1039"/>
      <c r="J624" s="1039"/>
    </row>
    <row r="625" spans="9:10" x14ac:dyDescent="0.25">
      <c r="I625" s="1039"/>
      <c r="J625" s="1039"/>
    </row>
    <row r="626" spans="9:10" x14ac:dyDescent="0.25">
      <c r="I626" s="1039"/>
      <c r="J626" s="1039"/>
    </row>
    <row r="627" spans="9:10" x14ac:dyDescent="0.25">
      <c r="I627" s="1039"/>
      <c r="J627" s="1039"/>
    </row>
    <row r="628" spans="9:10" x14ac:dyDescent="0.25">
      <c r="I628" s="1039"/>
      <c r="J628" s="1039"/>
    </row>
    <row r="629" spans="9:10" x14ac:dyDescent="0.25">
      <c r="I629" s="1039"/>
      <c r="J629" s="1039"/>
    </row>
    <row r="630" spans="9:10" x14ac:dyDescent="0.25">
      <c r="I630" s="1039"/>
      <c r="J630" s="1039"/>
    </row>
    <row r="631" spans="9:10" x14ac:dyDescent="0.25">
      <c r="I631" s="1039"/>
      <c r="J631" s="1039"/>
    </row>
    <row r="632" spans="9:10" x14ac:dyDescent="0.25">
      <c r="I632" s="1039"/>
      <c r="J632" s="1039"/>
    </row>
    <row r="633" spans="9:10" x14ac:dyDescent="0.25">
      <c r="I633" s="1039"/>
      <c r="J633" s="1039"/>
    </row>
    <row r="634" spans="9:10" x14ac:dyDescent="0.25">
      <c r="I634" s="1039"/>
      <c r="J634" s="1039"/>
    </row>
  </sheetData>
  <mergeCells count="130">
    <mergeCell ref="A411:A414"/>
    <mergeCell ref="B411:B414"/>
    <mergeCell ref="A416:A417"/>
    <mergeCell ref="B416:B417"/>
    <mergeCell ref="A366:A370"/>
    <mergeCell ref="B366:B370"/>
    <mergeCell ref="A371:A375"/>
    <mergeCell ref="B371:B375"/>
    <mergeCell ref="A376:A380"/>
    <mergeCell ref="B376:B380"/>
    <mergeCell ref="A381:A388"/>
    <mergeCell ref="B381:B388"/>
    <mergeCell ref="A389:A397"/>
    <mergeCell ref="B389:B397"/>
    <mergeCell ref="A345:A347"/>
    <mergeCell ref="B345:B347"/>
    <mergeCell ref="A348:A357"/>
    <mergeCell ref="B348:B357"/>
    <mergeCell ref="A358:A365"/>
    <mergeCell ref="B358:B365"/>
    <mergeCell ref="A398:A407"/>
    <mergeCell ref="B398:B407"/>
    <mergeCell ref="A408:A410"/>
    <mergeCell ref="B408:B410"/>
    <mergeCell ref="A322:A326"/>
    <mergeCell ref="B322:B326"/>
    <mergeCell ref="A327:A330"/>
    <mergeCell ref="B327:B330"/>
    <mergeCell ref="A331:A333"/>
    <mergeCell ref="B331:B333"/>
    <mergeCell ref="A334:A341"/>
    <mergeCell ref="B334:B341"/>
    <mergeCell ref="A342:A344"/>
    <mergeCell ref="B342:B344"/>
    <mergeCell ref="A225:A229"/>
    <mergeCell ref="B225:B229"/>
    <mergeCell ref="A230:A232"/>
    <mergeCell ref="B230:B232"/>
    <mergeCell ref="A233:A236"/>
    <mergeCell ref="B233:B236"/>
    <mergeCell ref="A310:A315"/>
    <mergeCell ref="B310:B315"/>
    <mergeCell ref="A316:A321"/>
    <mergeCell ref="B316:B321"/>
    <mergeCell ref="A177:A186"/>
    <mergeCell ref="B177:B186"/>
    <mergeCell ref="A187:A192"/>
    <mergeCell ref="B187:B192"/>
    <mergeCell ref="A193:A212"/>
    <mergeCell ref="B193:B212"/>
    <mergeCell ref="A213:A220"/>
    <mergeCell ref="B213:B220"/>
    <mergeCell ref="A221:A224"/>
    <mergeCell ref="B221:B224"/>
    <mergeCell ref="A136:A141"/>
    <mergeCell ref="B136:B141"/>
    <mergeCell ref="A142:A149"/>
    <mergeCell ref="B142:B149"/>
    <mergeCell ref="A150:A156"/>
    <mergeCell ref="B150:B156"/>
    <mergeCell ref="A157:A170"/>
    <mergeCell ref="B157:B170"/>
    <mergeCell ref="A172:A176"/>
    <mergeCell ref="B172:B176"/>
    <mergeCell ref="B99:B105"/>
    <mergeCell ref="A106:A111"/>
    <mergeCell ref="B106:B111"/>
    <mergeCell ref="A112:A122"/>
    <mergeCell ref="B112:B122"/>
    <mergeCell ref="A123:A124"/>
    <mergeCell ref="B123:B124"/>
    <mergeCell ref="A125:A129"/>
    <mergeCell ref="B125:B129"/>
    <mergeCell ref="B2:D2"/>
    <mergeCell ref="I2:J2"/>
    <mergeCell ref="B3:I3"/>
    <mergeCell ref="A6:A26"/>
    <mergeCell ref="B6:B26"/>
    <mergeCell ref="A27:A41"/>
    <mergeCell ref="B27:B41"/>
    <mergeCell ref="A42:A54"/>
    <mergeCell ref="B42:B54"/>
    <mergeCell ref="B260:B263"/>
    <mergeCell ref="A264:A268"/>
    <mergeCell ref="B264:B268"/>
    <mergeCell ref="A269:A278"/>
    <mergeCell ref="B269:B278"/>
    <mergeCell ref="A89:A92"/>
    <mergeCell ref="B89:B92"/>
    <mergeCell ref="A55:A56"/>
    <mergeCell ref="B55:B56"/>
    <mergeCell ref="A58:A64"/>
    <mergeCell ref="B58:B64"/>
    <mergeCell ref="A65:A68"/>
    <mergeCell ref="B65:B68"/>
    <mergeCell ref="A69:A70"/>
    <mergeCell ref="B69:B70"/>
    <mergeCell ref="A71:A82"/>
    <mergeCell ref="B71:B82"/>
    <mergeCell ref="A83:A87"/>
    <mergeCell ref="B83:B87"/>
    <mergeCell ref="A93:A96"/>
    <mergeCell ref="B93:B96"/>
    <mergeCell ref="A97:A98"/>
    <mergeCell ref="B97:B98"/>
    <mergeCell ref="A99:A105"/>
    <mergeCell ref="A287:A294"/>
    <mergeCell ref="B287:B294"/>
    <mergeCell ref="I1:J1"/>
    <mergeCell ref="A130:A135"/>
    <mergeCell ref="B130:B135"/>
    <mergeCell ref="A295:A303"/>
    <mergeCell ref="B295:B303"/>
    <mergeCell ref="A304:A309"/>
    <mergeCell ref="B304:B309"/>
    <mergeCell ref="A279:A281"/>
    <mergeCell ref="B279:B281"/>
    <mergeCell ref="A282:A286"/>
    <mergeCell ref="A237:A241"/>
    <mergeCell ref="B237:B241"/>
    <mergeCell ref="A242:A246"/>
    <mergeCell ref="B242:B246"/>
    <mergeCell ref="A247:A249"/>
    <mergeCell ref="B247:B249"/>
    <mergeCell ref="B282:B286"/>
    <mergeCell ref="A250:A254"/>
    <mergeCell ref="B250:B254"/>
    <mergeCell ref="A255:A259"/>
    <mergeCell ref="B255:B259"/>
    <mergeCell ref="A260:A263"/>
  </mergeCells>
  <pageMargins left="0.39370078740157483" right="0.39370078740157483" top="0.39370078740157483" bottom="0.39370078740157483" header="0.51181102362204722" footer="0.51181102362204722"/>
  <pageSetup paperSize="9" scale="57" fitToHeight="25" orientation="landscape" verticalDpi="0" r:id="rId1"/>
  <headerFooter alignWithMargins="0"/>
  <rowBreaks count="1" manualBreakCount="1">
    <brk id="40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view="pageBreakPreview" zoomScale="170" zoomScaleNormal="100" zoomScaleSheetLayoutView="170" workbookViewId="0">
      <pane ySplit="3" topLeftCell="A43" activePane="bottomLeft" state="frozen"/>
      <selection activeCell="Q21" sqref="Q21"/>
      <selection pane="bottomLeft" activeCell="Q21" sqref="Q21"/>
    </sheetView>
  </sheetViews>
  <sheetFormatPr defaultRowHeight="14.25" x14ac:dyDescent="0.2"/>
  <cols>
    <col min="1" max="1" width="11.140625" style="191" customWidth="1"/>
    <col min="2" max="2" width="16.85546875" style="211" customWidth="1"/>
    <col min="3" max="3" width="54.28515625" style="193" customWidth="1"/>
    <col min="4" max="4" width="28.85546875" style="211" customWidth="1"/>
    <col min="5" max="16384" width="9.140625" style="191"/>
  </cols>
  <sheetData>
    <row r="1" spans="1:4" ht="62.25" customHeight="1" x14ac:dyDescent="0.2">
      <c r="B1" s="192"/>
      <c r="C1" s="1197" t="s">
        <v>3322</v>
      </c>
      <c r="D1" s="1197"/>
    </row>
    <row r="2" spans="1:4" ht="36.75" customHeight="1" x14ac:dyDescent="0.2">
      <c r="A2" s="1200" t="s">
        <v>2009</v>
      </c>
      <c r="B2" s="1200"/>
      <c r="C2" s="1200"/>
      <c r="D2" s="1200"/>
    </row>
    <row r="3" spans="1:4" ht="13.5" customHeight="1" x14ac:dyDescent="0.2">
      <c r="A3" s="194"/>
      <c r="B3" s="195"/>
      <c r="C3" s="195"/>
      <c r="D3" s="195"/>
    </row>
    <row r="4" spans="1:4" ht="18" customHeight="1" x14ac:dyDescent="0.2">
      <c r="A4" s="1201" t="s">
        <v>605</v>
      </c>
      <c r="B4" s="1201"/>
      <c r="C4" s="1201"/>
      <c r="D4" s="1201"/>
    </row>
    <row r="5" spans="1:4" ht="19.5" customHeight="1" x14ac:dyDescent="0.2">
      <c r="A5" s="1202" t="s">
        <v>161</v>
      </c>
      <c r="B5" s="1202"/>
      <c r="C5" s="1202"/>
      <c r="D5" s="196" t="s">
        <v>633</v>
      </c>
    </row>
    <row r="6" spans="1:4" ht="18" customHeight="1" x14ac:dyDescent="0.2">
      <c r="A6" s="1203" t="s">
        <v>1480</v>
      </c>
      <c r="B6" s="1203"/>
      <c r="C6" s="1203"/>
      <c r="D6" s="122">
        <v>0.94</v>
      </c>
    </row>
    <row r="7" spans="1:4" ht="18" customHeight="1" x14ac:dyDescent="0.2">
      <c r="A7" s="1203" t="s">
        <v>1481</v>
      </c>
      <c r="B7" s="1203"/>
      <c r="C7" s="1203"/>
      <c r="D7" s="122">
        <v>0.98</v>
      </c>
    </row>
    <row r="8" spans="1:4" ht="18" customHeight="1" x14ac:dyDescent="0.2">
      <c r="A8" s="1198" t="s">
        <v>917</v>
      </c>
      <c r="B8" s="1198"/>
      <c r="C8" s="1198"/>
      <c r="D8" s="122">
        <v>1</v>
      </c>
    </row>
    <row r="9" spans="1:4" ht="15.75" customHeight="1" x14ac:dyDescent="0.2">
      <c r="A9" s="1198" t="s">
        <v>918</v>
      </c>
      <c r="B9" s="1198"/>
      <c r="C9" s="1198"/>
      <c r="D9" s="122">
        <v>1.1000000000000001</v>
      </c>
    </row>
    <row r="10" spans="1:4" ht="15.75" customHeight="1" x14ac:dyDescent="0.2">
      <c r="A10" s="1198" t="s">
        <v>1482</v>
      </c>
      <c r="B10" s="1198"/>
      <c r="C10" s="1198"/>
      <c r="D10" s="122">
        <v>1.2</v>
      </c>
    </row>
    <row r="11" spans="1:4" ht="18" customHeight="1" x14ac:dyDescent="0.2">
      <c r="A11" s="1198" t="s">
        <v>162</v>
      </c>
      <c r="B11" s="1198"/>
      <c r="C11" s="1198"/>
      <c r="D11" s="122">
        <v>1.1000000000000001</v>
      </c>
    </row>
    <row r="12" spans="1:4" ht="18" customHeight="1" x14ac:dyDescent="0.2">
      <c r="A12" s="1198" t="s">
        <v>163</v>
      </c>
      <c r="B12" s="1198"/>
      <c r="C12" s="1198"/>
      <c r="D12" s="122">
        <v>1.2</v>
      </c>
    </row>
    <row r="13" spans="1:4" ht="18" customHeight="1" x14ac:dyDescent="0.2">
      <c r="A13" s="1198" t="s">
        <v>919</v>
      </c>
      <c r="B13" s="1198"/>
      <c r="C13" s="1198"/>
      <c r="D13" s="122">
        <v>1.4</v>
      </c>
    </row>
    <row r="14" spans="1:4" x14ac:dyDescent="0.2">
      <c r="A14" s="197"/>
      <c r="B14" s="198"/>
      <c r="C14" s="199"/>
      <c r="D14" s="198"/>
    </row>
    <row r="15" spans="1:4" ht="20.25" customHeight="1" x14ac:dyDescent="0.2">
      <c r="A15" s="1211" t="s">
        <v>606</v>
      </c>
      <c r="B15" s="1211"/>
      <c r="C15" s="1211"/>
      <c r="D15" s="1211"/>
    </row>
    <row r="16" spans="1:4" ht="21" customHeight="1" x14ac:dyDescent="0.2">
      <c r="A16" s="200" t="s">
        <v>1514</v>
      </c>
      <c r="B16" s="1207" t="s">
        <v>204</v>
      </c>
      <c r="C16" s="1208"/>
      <c r="D16" s="201" t="s">
        <v>633</v>
      </c>
    </row>
    <row r="17" spans="1:4" ht="15" x14ac:dyDescent="0.2">
      <c r="A17" s="116" t="s">
        <v>1167</v>
      </c>
      <c r="B17" s="1199" t="s">
        <v>229</v>
      </c>
      <c r="C17" s="1199"/>
      <c r="D17" s="123">
        <v>0.8</v>
      </c>
    </row>
    <row r="18" spans="1:4" ht="15" x14ac:dyDescent="0.2">
      <c r="A18" s="116" t="s">
        <v>1168</v>
      </c>
      <c r="B18" s="1199" t="s">
        <v>230</v>
      </c>
      <c r="C18" s="1199"/>
      <c r="D18" s="123">
        <v>0.8</v>
      </c>
    </row>
    <row r="19" spans="1:4" ht="15" x14ac:dyDescent="0.2">
      <c r="A19" s="116" t="s">
        <v>1169</v>
      </c>
      <c r="B19" s="1199" t="s">
        <v>231</v>
      </c>
      <c r="C19" s="1199"/>
      <c r="D19" s="123">
        <v>0.8</v>
      </c>
    </row>
    <row r="20" spans="1:4" ht="15" x14ac:dyDescent="0.2">
      <c r="A20" s="116" t="s">
        <v>1170</v>
      </c>
      <c r="B20" s="1199" t="s">
        <v>232</v>
      </c>
      <c r="C20" s="1199"/>
      <c r="D20" s="123">
        <v>0.9</v>
      </c>
    </row>
    <row r="21" spans="1:4" ht="15" x14ac:dyDescent="0.2">
      <c r="A21" s="116" t="s">
        <v>1171</v>
      </c>
      <c r="B21" s="1199" t="s">
        <v>233</v>
      </c>
      <c r="C21" s="1199"/>
      <c r="D21" s="123">
        <v>0.9</v>
      </c>
    </row>
    <row r="22" spans="1:4" ht="15" x14ac:dyDescent="0.2">
      <c r="A22" s="116" t="s">
        <v>1172</v>
      </c>
      <c r="B22" s="1199" t="s">
        <v>496</v>
      </c>
      <c r="C22" s="1199"/>
      <c r="D22" s="123">
        <v>0.9</v>
      </c>
    </row>
    <row r="23" spans="1:4" ht="12.75" customHeight="1" x14ac:dyDescent="0.2">
      <c r="A23" s="197"/>
      <c r="B23" s="198"/>
      <c r="C23" s="199"/>
      <c r="D23" s="198"/>
    </row>
    <row r="24" spans="1:4" ht="29.25" customHeight="1" x14ac:dyDescent="0.2">
      <c r="A24" s="1211" t="s">
        <v>607</v>
      </c>
      <c r="B24" s="1211"/>
      <c r="C24" s="1211"/>
      <c r="D24" s="1211"/>
    </row>
    <row r="25" spans="1:4" ht="31.5" customHeight="1" x14ac:dyDescent="0.2">
      <c r="A25" s="1210" t="s">
        <v>602</v>
      </c>
      <c r="B25" s="1210"/>
      <c r="C25" s="1210"/>
      <c r="D25" s="201" t="s">
        <v>633</v>
      </c>
    </row>
    <row r="26" spans="1:4" ht="28.5" customHeight="1" x14ac:dyDescent="0.2">
      <c r="A26" s="1209" t="s">
        <v>855</v>
      </c>
      <c r="B26" s="1209"/>
      <c r="C26" s="1209"/>
      <c r="D26" s="202">
        <v>1.05</v>
      </c>
    </row>
    <row r="27" spans="1:4" ht="18.75" customHeight="1" x14ac:dyDescent="0.2">
      <c r="A27" s="1204" t="s">
        <v>708</v>
      </c>
      <c r="B27" s="1205"/>
      <c r="C27" s="1205"/>
      <c r="D27" s="1206"/>
    </row>
    <row r="28" spans="1:4" x14ac:dyDescent="0.2">
      <c r="A28" s="203" t="s">
        <v>1516</v>
      </c>
      <c r="B28" s="204" t="s">
        <v>707</v>
      </c>
      <c r="C28" s="204" t="s">
        <v>3321</v>
      </c>
      <c r="D28" s="205"/>
    </row>
    <row r="29" spans="1:4" ht="28.5" x14ac:dyDescent="0.2">
      <c r="A29" s="206" t="s">
        <v>1167</v>
      </c>
      <c r="B29" s="207" t="s">
        <v>612</v>
      </c>
      <c r="C29" s="207" t="s">
        <v>613</v>
      </c>
      <c r="D29" s="208">
        <v>1.2</v>
      </c>
    </row>
    <row r="30" spans="1:4" x14ac:dyDescent="0.2">
      <c r="A30" s="206" t="s">
        <v>1167</v>
      </c>
      <c r="B30" s="207" t="s">
        <v>614</v>
      </c>
      <c r="C30" s="207" t="s">
        <v>615</v>
      </c>
      <c r="D30" s="208">
        <v>1.2</v>
      </c>
    </row>
    <row r="31" spans="1:4" x14ac:dyDescent="0.2">
      <c r="A31" s="206" t="s">
        <v>1167</v>
      </c>
      <c r="B31" s="207" t="s">
        <v>616</v>
      </c>
      <c r="C31" s="207" t="s">
        <v>617</v>
      </c>
      <c r="D31" s="208">
        <v>1.2</v>
      </c>
    </row>
    <row r="32" spans="1:4" x14ac:dyDescent="0.2">
      <c r="A32" s="206" t="s">
        <v>1167</v>
      </c>
      <c r="B32" s="207" t="s">
        <v>618</v>
      </c>
      <c r="C32" s="207" t="s">
        <v>705</v>
      </c>
      <c r="D32" s="208">
        <v>1.2</v>
      </c>
    </row>
    <row r="33" spans="1:4" x14ac:dyDescent="0.2">
      <c r="A33" s="206" t="s">
        <v>1167</v>
      </c>
      <c r="B33" s="207" t="s">
        <v>619</v>
      </c>
      <c r="C33" s="207" t="s">
        <v>620</v>
      </c>
      <c r="D33" s="208">
        <v>1.2</v>
      </c>
    </row>
    <row r="34" spans="1:4" x14ac:dyDescent="0.2">
      <c r="A34" s="206" t="s">
        <v>1167</v>
      </c>
      <c r="B34" s="207" t="s">
        <v>621</v>
      </c>
      <c r="C34" s="207" t="s">
        <v>622</v>
      </c>
      <c r="D34" s="208">
        <v>1.2</v>
      </c>
    </row>
    <row r="35" spans="1:4" x14ac:dyDescent="0.2">
      <c r="A35" s="206" t="s">
        <v>1167</v>
      </c>
      <c r="B35" s="207" t="s">
        <v>623</v>
      </c>
      <c r="C35" s="207" t="s">
        <v>624</v>
      </c>
      <c r="D35" s="208">
        <v>1.2</v>
      </c>
    </row>
    <row r="36" spans="1:4" x14ac:dyDescent="0.2">
      <c r="A36" s="206" t="s">
        <v>1169</v>
      </c>
      <c r="B36" s="207" t="s">
        <v>629</v>
      </c>
      <c r="C36" s="207" t="s">
        <v>630</v>
      </c>
      <c r="D36" s="208">
        <v>1.2</v>
      </c>
    </row>
    <row r="37" spans="1:4" x14ac:dyDescent="0.2">
      <c r="A37" s="206" t="s">
        <v>1168</v>
      </c>
      <c r="B37" s="207" t="s">
        <v>625</v>
      </c>
      <c r="C37" s="207" t="s">
        <v>626</v>
      </c>
      <c r="D37" s="208">
        <v>1.4</v>
      </c>
    </row>
    <row r="38" spans="1:4" x14ac:dyDescent="0.2">
      <c r="A38" s="206" t="s">
        <v>1168</v>
      </c>
      <c r="B38" s="207" t="s">
        <v>627</v>
      </c>
      <c r="C38" s="207" t="s">
        <v>628</v>
      </c>
      <c r="D38" s="208">
        <v>1.4</v>
      </c>
    </row>
    <row r="39" spans="1:4" x14ac:dyDescent="0.2">
      <c r="A39" s="206" t="s">
        <v>1170</v>
      </c>
      <c r="B39" s="207" t="s">
        <v>610</v>
      </c>
      <c r="C39" s="207" t="s">
        <v>611</v>
      </c>
      <c r="D39" s="208">
        <v>1.6</v>
      </c>
    </row>
    <row r="40" spans="1:4" ht="28.5" x14ac:dyDescent="0.2">
      <c r="A40" s="206" t="s">
        <v>1171</v>
      </c>
      <c r="B40" s="207" t="s">
        <v>631</v>
      </c>
      <c r="C40" s="209" t="s">
        <v>632</v>
      </c>
      <c r="D40" s="210">
        <v>1.7</v>
      </c>
    </row>
    <row r="41" spans="1:4" ht="28.5" x14ac:dyDescent="0.2">
      <c r="A41" s="206" t="s">
        <v>1171</v>
      </c>
      <c r="B41" s="207" t="s">
        <v>608</v>
      </c>
      <c r="C41" s="207" t="s">
        <v>609</v>
      </c>
      <c r="D41" s="210">
        <v>1.7</v>
      </c>
    </row>
  </sheetData>
  <customSheetViews>
    <customSheetView guid="{A751BF42-68F4-4BC0-A7EA-44F046D619A6}" showPageBreaks="1" view="pageBreakPreview" showRuler="0">
      <selection activeCell="B5" sqref="B5:D5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24">
    <mergeCell ref="A27:D27"/>
    <mergeCell ref="A8:C8"/>
    <mergeCell ref="A9:C9"/>
    <mergeCell ref="A11:C11"/>
    <mergeCell ref="B16:C16"/>
    <mergeCell ref="A26:C26"/>
    <mergeCell ref="A25:C25"/>
    <mergeCell ref="A24:D24"/>
    <mergeCell ref="B21:C21"/>
    <mergeCell ref="A15:D15"/>
    <mergeCell ref="B18:C18"/>
    <mergeCell ref="B20:C20"/>
    <mergeCell ref="B19:C19"/>
    <mergeCell ref="B17:C17"/>
    <mergeCell ref="A10:C10"/>
    <mergeCell ref="A12:C12"/>
    <mergeCell ref="C1:D1"/>
    <mergeCell ref="A13:C13"/>
    <mergeCell ref="B22:C22"/>
    <mergeCell ref="A2:D2"/>
    <mergeCell ref="A4:D4"/>
    <mergeCell ref="A5:C5"/>
    <mergeCell ref="A6:C6"/>
    <mergeCell ref="A7:C7"/>
  </mergeCells>
  <phoneticPr fontId="5" type="noConversion"/>
  <pageMargins left="0.74803149606299213" right="0.55118110236220474" top="0.59055118110236227" bottom="0.59055118110236227" header="0.51181102362204722" footer="0.51181102362204722"/>
  <pageSetup paperSize="9" scale="81" orientation="portrait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0"/>
  <sheetViews>
    <sheetView view="pageBreakPreview" zoomScaleNormal="100" zoomScaleSheetLayoutView="100" workbookViewId="0">
      <pane ySplit="3" topLeftCell="A264" activePane="bottomLeft" state="frozen"/>
      <selection activeCell="Q21" sqref="Q21"/>
      <selection pane="bottomLeft" activeCell="E399" sqref="E399"/>
    </sheetView>
  </sheetViews>
  <sheetFormatPr defaultColWidth="9.140625" defaultRowHeight="12.75" x14ac:dyDescent="0.2"/>
  <cols>
    <col min="1" max="1" width="6" style="4" customWidth="1"/>
    <col min="2" max="2" width="12.5703125" style="6" customWidth="1"/>
    <col min="3" max="3" width="64.5703125" style="46" customWidth="1"/>
    <col min="4" max="4" width="12.85546875" style="163" hidden="1" customWidth="1"/>
    <col min="5" max="5" width="14.42578125" style="864" customWidth="1"/>
    <col min="6" max="6" width="5.28515625" style="153" hidden="1" customWidth="1"/>
    <col min="7" max="7" width="11.85546875" style="4" hidden="1" customWidth="1"/>
    <col min="8" max="8" width="11.28515625" style="4" hidden="1" customWidth="1"/>
    <col min="9" max="9" width="0" style="4" hidden="1" customWidth="1"/>
    <col min="10" max="16384" width="9.140625" style="4"/>
  </cols>
  <sheetData>
    <row r="1" spans="1:9" ht="45.75" customHeight="1" x14ac:dyDescent="0.2">
      <c r="A1" s="83"/>
      <c r="B1" s="1212" t="s">
        <v>4597</v>
      </c>
      <c r="C1" s="1212"/>
      <c r="D1" s="1212"/>
      <c r="E1" s="1212"/>
    </row>
    <row r="2" spans="1:9" ht="39" customHeight="1" x14ac:dyDescent="0.2">
      <c r="A2" s="1063" t="s">
        <v>1961</v>
      </c>
      <c r="B2" s="1063"/>
      <c r="C2" s="1063"/>
      <c r="D2" s="1063"/>
      <c r="E2" s="1063"/>
    </row>
    <row r="3" spans="1:9" s="88" customFormat="1" ht="28.5" x14ac:dyDescent="0.2">
      <c r="A3" s="85" t="s">
        <v>709</v>
      </c>
      <c r="B3" s="86" t="s">
        <v>203</v>
      </c>
      <c r="C3" s="86" t="s">
        <v>120</v>
      </c>
      <c r="D3" s="159">
        <v>27300.19</v>
      </c>
      <c r="E3" s="87" t="s">
        <v>408</v>
      </c>
      <c r="F3" s="154"/>
    </row>
    <row r="4" spans="1:9" ht="31.5" customHeight="1" x14ac:dyDescent="0.2">
      <c r="A4" s="80">
        <v>1</v>
      </c>
      <c r="B4" s="861" t="s">
        <v>981</v>
      </c>
      <c r="C4" s="81" t="s">
        <v>281</v>
      </c>
      <c r="D4" s="160">
        <v>0.5</v>
      </c>
      <c r="E4" s="594">
        <f>D4*$D$3</f>
        <v>13650.1</v>
      </c>
    </row>
    <row r="5" spans="1:9" ht="15.75" customHeight="1" x14ac:dyDescent="0.2">
      <c r="A5" s="80">
        <v>2</v>
      </c>
      <c r="B5" s="861" t="s">
        <v>982</v>
      </c>
      <c r="C5" s="81" t="s">
        <v>282</v>
      </c>
      <c r="D5" s="160">
        <v>0.93</v>
      </c>
      <c r="E5" s="594">
        <f t="shared" ref="E5:E68" si="0">D5*$D$3</f>
        <v>25389.18</v>
      </c>
      <c r="F5" s="153">
        <f>A5-A4</f>
        <v>1</v>
      </c>
      <c r="I5" s="4">
        <f>A5-A4</f>
        <v>1</v>
      </c>
    </row>
    <row r="6" spans="1:9" ht="15.75" customHeight="1" x14ac:dyDescent="0.2">
      <c r="A6" s="80">
        <v>3</v>
      </c>
      <c r="B6" s="861" t="s">
        <v>983</v>
      </c>
      <c r="C6" s="81" t="s">
        <v>350</v>
      </c>
      <c r="D6" s="160">
        <v>0.28000000000000003</v>
      </c>
      <c r="E6" s="594">
        <f t="shared" si="0"/>
        <v>7644.05</v>
      </c>
      <c r="I6" s="4">
        <f t="shared" ref="I6:I69" si="1">A6-A5</f>
        <v>1</v>
      </c>
    </row>
    <row r="7" spans="1:9" ht="15.75" customHeight="1" x14ac:dyDescent="0.2">
      <c r="A7" s="80">
        <v>4</v>
      </c>
      <c r="B7" s="861" t="s">
        <v>984</v>
      </c>
      <c r="C7" s="81" t="s">
        <v>519</v>
      </c>
      <c r="D7" s="160">
        <v>0.98</v>
      </c>
      <c r="E7" s="594">
        <f t="shared" si="0"/>
        <v>26754.19</v>
      </c>
      <c r="I7" s="4">
        <f t="shared" si="1"/>
        <v>1</v>
      </c>
    </row>
    <row r="8" spans="1:9" ht="15.75" customHeight="1" x14ac:dyDescent="0.2">
      <c r="A8" s="80">
        <v>5</v>
      </c>
      <c r="B8" s="861" t="s">
        <v>985</v>
      </c>
      <c r="C8" s="81" t="s">
        <v>283</v>
      </c>
      <c r="D8" s="160">
        <v>1.01</v>
      </c>
      <c r="E8" s="594">
        <f t="shared" si="0"/>
        <v>27573.19</v>
      </c>
      <c r="I8" s="4">
        <f t="shared" si="1"/>
        <v>1</v>
      </c>
    </row>
    <row r="9" spans="1:9" ht="15.75" customHeight="1" x14ac:dyDescent="0.2">
      <c r="A9" s="80">
        <v>6</v>
      </c>
      <c r="B9" s="861" t="s">
        <v>986</v>
      </c>
      <c r="C9" s="81" t="s">
        <v>284</v>
      </c>
      <c r="D9" s="160">
        <v>0.74</v>
      </c>
      <c r="E9" s="594">
        <f t="shared" si="0"/>
        <v>20202.14</v>
      </c>
      <c r="I9" s="4">
        <f t="shared" si="1"/>
        <v>1</v>
      </c>
    </row>
    <row r="10" spans="1:9" ht="15.75" customHeight="1" x14ac:dyDescent="0.2">
      <c r="A10" s="80">
        <v>7</v>
      </c>
      <c r="B10" s="861" t="s">
        <v>987</v>
      </c>
      <c r="C10" s="81" t="s">
        <v>527</v>
      </c>
      <c r="D10" s="160">
        <v>3.21</v>
      </c>
      <c r="E10" s="594">
        <f t="shared" si="0"/>
        <v>87633.61</v>
      </c>
      <c r="I10" s="4">
        <f t="shared" si="1"/>
        <v>1</v>
      </c>
    </row>
    <row r="11" spans="1:9" ht="15.75" customHeight="1" x14ac:dyDescent="0.2">
      <c r="A11" s="80">
        <v>8</v>
      </c>
      <c r="B11" s="861" t="s">
        <v>988</v>
      </c>
      <c r="C11" s="81" t="s">
        <v>520</v>
      </c>
      <c r="D11" s="160">
        <v>0.71</v>
      </c>
      <c r="E11" s="594">
        <f t="shared" si="0"/>
        <v>19383.13</v>
      </c>
      <c r="I11" s="4">
        <f t="shared" si="1"/>
        <v>1</v>
      </c>
    </row>
    <row r="12" spans="1:9" ht="29.25" customHeight="1" x14ac:dyDescent="0.2">
      <c r="A12" s="80">
        <v>9</v>
      </c>
      <c r="B12" s="861" t="s">
        <v>989</v>
      </c>
      <c r="C12" s="81" t="s">
        <v>801</v>
      </c>
      <c r="D12" s="160">
        <v>0.89</v>
      </c>
      <c r="E12" s="594">
        <f t="shared" si="0"/>
        <v>24297.17</v>
      </c>
      <c r="I12" s="4">
        <f t="shared" si="1"/>
        <v>1</v>
      </c>
    </row>
    <row r="13" spans="1:9" ht="26.25" customHeight="1" x14ac:dyDescent="0.2">
      <c r="A13" s="80">
        <v>10</v>
      </c>
      <c r="B13" s="861" t="s">
        <v>990</v>
      </c>
      <c r="C13" s="81" t="s">
        <v>349</v>
      </c>
      <c r="D13" s="160">
        <v>0.46</v>
      </c>
      <c r="E13" s="594">
        <f t="shared" si="0"/>
        <v>12558.09</v>
      </c>
      <c r="I13" s="4">
        <f t="shared" si="1"/>
        <v>1</v>
      </c>
    </row>
    <row r="14" spans="1:9" ht="15.75" customHeight="1" x14ac:dyDescent="0.2">
      <c r="A14" s="80">
        <v>11</v>
      </c>
      <c r="B14" s="861" t="s">
        <v>991</v>
      </c>
      <c r="C14" s="81" t="s">
        <v>535</v>
      </c>
      <c r="D14" s="160">
        <v>0.39</v>
      </c>
      <c r="E14" s="594">
        <f t="shared" si="0"/>
        <v>10647.07</v>
      </c>
      <c r="I14" s="4">
        <f t="shared" si="1"/>
        <v>1</v>
      </c>
    </row>
    <row r="15" spans="1:9" ht="15.75" customHeight="1" x14ac:dyDescent="0.2">
      <c r="A15" s="80">
        <v>12</v>
      </c>
      <c r="B15" s="861" t="s">
        <v>992</v>
      </c>
      <c r="C15" s="81" t="s">
        <v>536</v>
      </c>
      <c r="D15" s="160">
        <v>0.57999999999999996</v>
      </c>
      <c r="E15" s="594">
        <f t="shared" si="0"/>
        <v>15834.11</v>
      </c>
      <c r="I15" s="4">
        <f t="shared" si="1"/>
        <v>1</v>
      </c>
    </row>
    <row r="16" spans="1:9" ht="15.75" customHeight="1" x14ac:dyDescent="0.2">
      <c r="A16" s="80">
        <v>13</v>
      </c>
      <c r="B16" s="861" t="s">
        <v>993</v>
      </c>
      <c r="C16" s="81" t="s">
        <v>537</v>
      </c>
      <c r="D16" s="160">
        <v>1.17</v>
      </c>
      <c r="E16" s="594">
        <f t="shared" si="0"/>
        <v>31941.22</v>
      </c>
      <c r="I16" s="4">
        <f t="shared" si="1"/>
        <v>1</v>
      </c>
    </row>
    <row r="17" spans="1:9" ht="15.75" customHeight="1" x14ac:dyDescent="0.2">
      <c r="A17" s="80">
        <v>14</v>
      </c>
      <c r="B17" s="861" t="s">
        <v>994</v>
      </c>
      <c r="C17" s="81" t="s">
        <v>538</v>
      </c>
      <c r="D17" s="160">
        <v>2.2000000000000002</v>
      </c>
      <c r="E17" s="594">
        <f t="shared" si="0"/>
        <v>60060.42</v>
      </c>
      <c r="I17" s="4">
        <f t="shared" si="1"/>
        <v>1</v>
      </c>
    </row>
    <row r="18" spans="1:9" ht="15.75" customHeight="1" x14ac:dyDescent="0.2">
      <c r="A18" s="80">
        <v>15</v>
      </c>
      <c r="B18" s="861" t="s">
        <v>995</v>
      </c>
      <c r="C18" s="81" t="s">
        <v>528</v>
      </c>
      <c r="D18" s="160">
        <v>4.5199999999999996</v>
      </c>
      <c r="E18" s="594">
        <f t="shared" si="0"/>
        <v>123396.86</v>
      </c>
      <c r="I18" s="4">
        <f t="shared" si="1"/>
        <v>1</v>
      </c>
    </row>
    <row r="19" spans="1:9" ht="15.75" customHeight="1" x14ac:dyDescent="0.2">
      <c r="A19" s="80">
        <v>16</v>
      </c>
      <c r="B19" s="861" t="s">
        <v>996</v>
      </c>
      <c r="C19" s="81" t="s">
        <v>529</v>
      </c>
      <c r="D19" s="160">
        <v>0.27</v>
      </c>
      <c r="E19" s="594">
        <f t="shared" si="0"/>
        <v>7371.05</v>
      </c>
      <c r="I19" s="4">
        <f t="shared" si="1"/>
        <v>1</v>
      </c>
    </row>
    <row r="20" spans="1:9" ht="15.75" customHeight="1" x14ac:dyDescent="0.2">
      <c r="A20" s="80">
        <v>17</v>
      </c>
      <c r="B20" s="861" t="s">
        <v>997</v>
      </c>
      <c r="C20" s="81" t="s">
        <v>351</v>
      </c>
      <c r="D20" s="160">
        <v>0.89</v>
      </c>
      <c r="E20" s="594">
        <f t="shared" si="0"/>
        <v>24297.17</v>
      </c>
      <c r="I20" s="4">
        <f t="shared" si="1"/>
        <v>1</v>
      </c>
    </row>
    <row r="21" spans="1:9" ht="15.75" customHeight="1" x14ac:dyDescent="0.2">
      <c r="A21" s="80">
        <v>18</v>
      </c>
      <c r="B21" s="861" t="s">
        <v>998</v>
      </c>
      <c r="C21" s="81" t="s">
        <v>539</v>
      </c>
      <c r="D21" s="160">
        <v>2.0099999999999998</v>
      </c>
      <c r="E21" s="594">
        <f t="shared" si="0"/>
        <v>54873.38</v>
      </c>
      <c r="I21" s="4">
        <f t="shared" si="1"/>
        <v>1</v>
      </c>
    </row>
    <row r="22" spans="1:9" ht="15.75" customHeight="1" x14ac:dyDescent="0.2">
      <c r="A22" s="80">
        <v>19</v>
      </c>
      <c r="B22" s="861" t="s">
        <v>999</v>
      </c>
      <c r="C22" s="81" t="s">
        <v>634</v>
      </c>
      <c r="D22" s="160">
        <v>0.86</v>
      </c>
      <c r="E22" s="594">
        <f t="shared" si="0"/>
        <v>23478.16</v>
      </c>
      <c r="I22" s="4">
        <f t="shared" si="1"/>
        <v>1</v>
      </c>
    </row>
    <row r="23" spans="1:9" ht="15.75" customHeight="1" x14ac:dyDescent="0.2">
      <c r="A23" s="80">
        <v>20</v>
      </c>
      <c r="B23" s="861" t="s">
        <v>1000</v>
      </c>
      <c r="C23" s="81" t="s">
        <v>635</v>
      </c>
      <c r="D23" s="160">
        <v>1.21</v>
      </c>
      <c r="E23" s="594">
        <f t="shared" si="0"/>
        <v>33033.230000000003</v>
      </c>
      <c r="I23" s="4">
        <f t="shared" si="1"/>
        <v>1</v>
      </c>
    </row>
    <row r="24" spans="1:9" ht="15" customHeight="1" x14ac:dyDescent="0.2">
      <c r="A24" s="80">
        <v>21</v>
      </c>
      <c r="B24" s="861" t="s">
        <v>1001</v>
      </c>
      <c r="C24" s="81" t="s">
        <v>530</v>
      </c>
      <c r="D24" s="160">
        <v>0.87</v>
      </c>
      <c r="E24" s="594">
        <f t="shared" si="0"/>
        <v>23751.17</v>
      </c>
      <c r="I24" s="4">
        <f t="shared" si="1"/>
        <v>1</v>
      </c>
    </row>
    <row r="25" spans="1:9" ht="15" customHeight="1" x14ac:dyDescent="0.2">
      <c r="A25" s="80">
        <v>22</v>
      </c>
      <c r="B25" s="861" t="s">
        <v>1002</v>
      </c>
      <c r="C25" s="81" t="s">
        <v>802</v>
      </c>
      <c r="D25" s="161">
        <v>4.1900000000000004</v>
      </c>
      <c r="E25" s="594">
        <f t="shared" si="0"/>
        <v>114387.8</v>
      </c>
      <c r="I25" s="4">
        <f t="shared" si="1"/>
        <v>1</v>
      </c>
    </row>
    <row r="26" spans="1:9" ht="15" customHeight="1" x14ac:dyDescent="0.2">
      <c r="A26" s="80">
        <v>23</v>
      </c>
      <c r="B26" s="861" t="s">
        <v>1003</v>
      </c>
      <c r="C26" s="81" t="s">
        <v>711</v>
      </c>
      <c r="D26" s="160">
        <v>0.94</v>
      </c>
      <c r="E26" s="594">
        <f t="shared" si="0"/>
        <v>25662.18</v>
      </c>
      <c r="I26" s="4">
        <f t="shared" si="1"/>
        <v>1</v>
      </c>
    </row>
    <row r="27" spans="1:9" ht="15" customHeight="1" x14ac:dyDescent="0.2">
      <c r="A27" s="80">
        <v>24</v>
      </c>
      <c r="B27" s="861" t="s">
        <v>1004</v>
      </c>
      <c r="C27" s="81" t="s">
        <v>712</v>
      </c>
      <c r="D27" s="160">
        <v>5.32</v>
      </c>
      <c r="E27" s="594">
        <f t="shared" si="0"/>
        <v>145237.01</v>
      </c>
      <c r="I27" s="4">
        <f t="shared" si="1"/>
        <v>1</v>
      </c>
    </row>
    <row r="28" spans="1:9" ht="15" customHeight="1" x14ac:dyDescent="0.2">
      <c r="A28" s="80">
        <v>25</v>
      </c>
      <c r="B28" s="861" t="s">
        <v>1005</v>
      </c>
      <c r="C28" s="81" t="s">
        <v>333</v>
      </c>
      <c r="D28" s="160">
        <v>4.5</v>
      </c>
      <c r="E28" s="594">
        <f t="shared" si="0"/>
        <v>122850.86</v>
      </c>
      <c r="I28" s="4">
        <f t="shared" si="1"/>
        <v>1</v>
      </c>
    </row>
    <row r="29" spans="1:9" ht="15" customHeight="1" x14ac:dyDescent="0.2">
      <c r="A29" s="80">
        <v>26</v>
      </c>
      <c r="B29" s="861" t="s">
        <v>1006</v>
      </c>
      <c r="C29" s="81" t="s">
        <v>803</v>
      </c>
      <c r="D29" s="160">
        <v>1.0900000000000001</v>
      </c>
      <c r="E29" s="594">
        <f t="shared" si="0"/>
        <v>29757.21</v>
      </c>
      <c r="I29" s="4">
        <f t="shared" si="1"/>
        <v>1</v>
      </c>
    </row>
    <row r="30" spans="1:9" ht="15" customHeight="1" x14ac:dyDescent="0.2">
      <c r="A30" s="80">
        <v>27</v>
      </c>
      <c r="B30" s="861" t="s">
        <v>1007</v>
      </c>
      <c r="C30" s="81" t="s">
        <v>804</v>
      </c>
      <c r="D30" s="161">
        <v>4.51</v>
      </c>
      <c r="E30" s="594">
        <f t="shared" si="0"/>
        <v>123123.86</v>
      </c>
      <c r="I30" s="4">
        <f t="shared" si="1"/>
        <v>1</v>
      </c>
    </row>
    <row r="31" spans="1:9" ht="30" customHeight="1" x14ac:dyDescent="0.2">
      <c r="A31" s="80">
        <v>28</v>
      </c>
      <c r="B31" s="862" t="s">
        <v>1008</v>
      </c>
      <c r="C31" s="81" t="s">
        <v>815</v>
      </c>
      <c r="D31" s="161">
        <v>2.0499999999999998</v>
      </c>
      <c r="E31" s="594">
        <f t="shared" si="0"/>
        <v>55965.39</v>
      </c>
      <c r="I31" s="4">
        <f t="shared" si="1"/>
        <v>1</v>
      </c>
    </row>
    <row r="32" spans="1:9" ht="15" customHeight="1" x14ac:dyDescent="0.2">
      <c r="A32" s="80">
        <v>29</v>
      </c>
      <c r="B32" s="861" t="s">
        <v>1009</v>
      </c>
      <c r="C32" s="81" t="s">
        <v>299</v>
      </c>
      <c r="D32" s="160">
        <v>1.72</v>
      </c>
      <c r="E32" s="594">
        <f t="shared" si="0"/>
        <v>46956.33</v>
      </c>
      <c r="I32" s="4">
        <f t="shared" si="1"/>
        <v>1</v>
      </c>
    </row>
    <row r="33" spans="1:9" ht="15" customHeight="1" x14ac:dyDescent="0.2">
      <c r="A33" s="80">
        <v>30</v>
      </c>
      <c r="B33" s="861" t="s">
        <v>1010</v>
      </c>
      <c r="C33" s="81" t="s">
        <v>205</v>
      </c>
      <c r="D33" s="160">
        <v>0.74</v>
      </c>
      <c r="E33" s="594">
        <f t="shared" si="0"/>
        <v>20202.14</v>
      </c>
      <c r="I33" s="4">
        <f t="shared" si="1"/>
        <v>1</v>
      </c>
    </row>
    <row r="34" spans="1:9" ht="15" customHeight="1" x14ac:dyDescent="0.2">
      <c r="A34" s="80">
        <v>31</v>
      </c>
      <c r="B34" s="861" t="s">
        <v>1011</v>
      </c>
      <c r="C34" s="81" t="s">
        <v>206</v>
      </c>
      <c r="D34" s="160">
        <v>0.36</v>
      </c>
      <c r="E34" s="594">
        <f t="shared" si="0"/>
        <v>9828.07</v>
      </c>
      <c r="I34" s="4">
        <f t="shared" si="1"/>
        <v>1</v>
      </c>
    </row>
    <row r="35" spans="1:9" ht="15" customHeight="1" x14ac:dyDescent="0.2">
      <c r="A35" s="80">
        <v>32</v>
      </c>
      <c r="B35" s="861" t="s">
        <v>1012</v>
      </c>
      <c r="C35" s="81" t="s">
        <v>149</v>
      </c>
      <c r="D35" s="160">
        <v>1.84</v>
      </c>
      <c r="E35" s="594">
        <f>D35*$D$3</f>
        <v>50232.35</v>
      </c>
      <c r="I35" s="4">
        <f t="shared" si="1"/>
        <v>1</v>
      </c>
    </row>
    <row r="36" spans="1:9" ht="45" customHeight="1" x14ac:dyDescent="0.2">
      <c r="A36" s="80">
        <v>33</v>
      </c>
      <c r="B36" s="861" t="s">
        <v>1013</v>
      </c>
      <c r="C36" s="81" t="s">
        <v>209</v>
      </c>
      <c r="D36" s="160">
        <v>4.37</v>
      </c>
      <c r="E36" s="594">
        <f>D36*$D$3</f>
        <v>119301.83</v>
      </c>
      <c r="I36" s="4">
        <f t="shared" si="1"/>
        <v>1</v>
      </c>
    </row>
    <row r="37" spans="1:9" ht="15" customHeight="1" x14ac:dyDescent="0.2">
      <c r="A37" s="80">
        <v>34</v>
      </c>
      <c r="B37" s="861" t="s">
        <v>1944</v>
      </c>
      <c r="C37" s="81" t="s">
        <v>207</v>
      </c>
      <c r="D37" s="160">
        <v>7.82</v>
      </c>
      <c r="E37" s="594">
        <f t="shared" si="0"/>
        <v>213487.49</v>
      </c>
      <c r="I37" s="4">
        <f t="shared" si="1"/>
        <v>1</v>
      </c>
    </row>
    <row r="38" spans="1:9" ht="30" customHeight="1" x14ac:dyDescent="0.2">
      <c r="A38" s="80">
        <v>35</v>
      </c>
      <c r="B38" s="862" t="s">
        <v>1945</v>
      </c>
      <c r="C38" s="81" t="s">
        <v>208</v>
      </c>
      <c r="D38" s="161">
        <v>5.68</v>
      </c>
      <c r="E38" s="594">
        <f t="shared" si="0"/>
        <v>155065.07999999999</v>
      </c>
      <c r="I38" s="4">
        <f t="shared" si="1"/>
        <v>1</v>
      </c>
    </row>
    <row r="39" spans="1:9" ht="15" customHeight="1" x14ac:dyDescent="0.2">
      <c r="A39" s="80">
        <v>36</v>
      </c>
      <c r="B39" s="861" t="s">
        <v>1014</v>
      </c>
      <c r="C39" s="81" t="s">
        <v>210</v>
      </c>
      <c r="D39" s="160">
        <v>0.97</v>
      </c>
      <c r="E39" s="594">
        <f t="shared" si="0"/>
        <v>26481.18</v>
      </c>
      <c r="I39" s="4">
        <f t="shared" si="1"/>
        <v>1</v>
      </c>
    </row>
    <row r="40" spans="1:9" ht="15" customHeight="1" x14ac:dyDescent="0.2">
      <c r="A40" s="80">
        <v>37</v>
      </c>
      <c r="B40" s="861" t="s">
        <v>1015</v>
      </c>
      <c r="C40" s="81" t="s">
        <v>211</v>
      </c>
      <c r="D40" s="160">
        <v>1.1100000000000001</v>
      </c>
      <c r="E40" s="594">
        <f t="shared" si="0"/>
        <v>30303.21</v>
      </c>
      <c r="I40" s="4">
        <f t="shared" si="1"/>
        <v>1</v>
      </c>
    </row>
    <row r="41" spans="1:9" ht="15" customHeight="1" x14ac:dyDescent="0.2">
      <c r="A41" s="80">
        <v>38</v>
      </c>
      <c r="B41" s="861" t="s">
        <v>1016</v>
      </c>
      <c r="C41" s="81" t="s">
        <v>212</v>
      </c>
      <c r="D41" s="160">
        <v>1.97</v>
      </c>
      <c r="E41" s="594">
        <f t="shared" si="0"/>
        <v>53781.37</v>
      </c>
      <c r="I41" s="4">
        <f t="shared" si="1"/>
        <v>1</v>
      </c>
    </row>
    <row r="42" spans="1:9" ht="15" customHeight="1" x14ac:dyDescent="0.2">
      <c r="A42" s="80">
        <v>39</v>
      </c>
      <c r="B42" s="861" t="s">
        <v>1017</v>
      </c>
      <c r="C42" s="81" t="s">
        <v>213</v>
      </c>
      <c r="D42" s="160">
        <v>2.78</v>
      </c>
      <c r="E42" s="594">
        <f t="shared" si="0"/>
        <v>75894.53</v>
      </c>
      <c r="I42" s="4">
        <f t="shared" si="1"/>
        <v>1</v>
      </c>
    </row>
    <row r="43" spans="1:9" ht="15" customHeight="1" x14ac:dyDescent="0.2">
      <c r="A43" s="80">
        <v>40</v>
      </c>
      <c r="B43" s="861" t="s">
        <v>1018</v>
      </c>
      <c r="C43" s="81" t="s">
        <v>713</v>
      </c>
      <c r="D43" s="160">
        <v>1.1499999999999999</v>
      </c>
      <c r="E43" s="594">
        <f t="shared" si="0"/>
        <v>31395.22</v>
      </c>
      <c r="I43" s="4">
        <f t="shared" si="1"/>
        <v>1</v>
      </c>
    </row>
    <row r="44" spans="1:9" ht="15" customHeight="1" x14ac:dyDescent="0.2">
      <c r="A44" s="80">
        <v>41</v>
      </c>
      <c r="B44" s="861" t="s">
        <v>1019</v>
      </c>
      <c r="C44" s="81" t="s">
        <v>714</v>
      </c>
      <c r="D44" s="160">
        <v>1.22</v>
      </c>
      <c r="E44" s="594">
        <f t="shared" si="0"/>
        <v>33306.230000000003</v>
      </c>
      <c r="I44" s="4">
        <f t="shared" si="1"/>
        <v>1</v>
      </c>
    </row>
    <row r="45" spans="1:9" ht="15" customHeight="1" x14ac:dyDescent="0.2">
      <c r="A45" s="80">
        <v>42</v>
      </c>
      <c r="B45" s="861" t="s">
        <v>1020</v>
      </c>
      <c r="C45" s="81" t="s">
        <v>715</v>
      </c>
      <c r="D45" s="160">
        <v>1.78</v>
      </c>
      <c r="E45" s="594">
        <f t="shared" si="0"/>
        <v>48594.34</v>
      </c>
      <c r="I45" s="4">
        <f t="shared" si="1"/>
        <v>1</v>
      </c>
    </row>
    <row r="46" spans="1:9" ht="15" customHeight="1" x14ac:dyDescent="0.2">
      <c r="A46" s="80">
        <v>43</v>
      </c>
      <c r="B46" s="861" t="s">
        <v>1021</v>
      </c>
      <c r="C46" s="81" t="s">
        <v>716</v>
      </c>
      <c r="D46" s="160">
        <v>2.23</v>
      </c>
      <c r="E46" s="594">
        <f t="shared" si="0"/>
        <v>60879.42</v>
      </c>
      <c r="I46" s="4">
        <f t="shared" si="1"/>
        <v>1</v>
      </c>
    </row>
    <row r="47" spans="1:9" ht="15" customHeight="1" x14ac:dyDescent="0.2">
      <c r="A47" s="80">
        <v>44</v>
      </c>
      <c r="B47" s="861" t="s">
        <v>1022</v>
      </c>
      <c r="C47" s="81" t="s">
        <v>214</v>
      </c>
      <c r="D47" s="160">
        <v>2.36</v>
      </c>
      <c r="E47" s="594">
        <f t="shared" si="0"/>
        <v>64428.45</v>
      </c>
      <c r="I47" s="4">
        <f t="shared" si="1"/>
        <v>1</v>
      </c>
    </row>
    <row r="48" spans="1:9" ht="15" customHeight="1" x14ac:dyDescent="0.2">
      <c r="A48" s="80">
        <v>45</v>
      </c>
      <c r="B48" s="862" t="s">
        <v>1023</v>
      </c>
      <c r="C48" s="81" t="s">
        <v>215</v>
      </c>
      <c r="D48" s="161">
        <v>4.28</v>
      </c>
      <c r="E48" s="594">
        <f t="shared" si="0"/>
        <v>116844.81</v>
      </c>
      <c r="I48" s="4">
        <f t="shared" si="1"/>
        <v>1</v>
      </c>
    </row>
    <row r="49" spans="1:9" ht="15" customHeight="1" x14ac:dyDescent="0.2">
      <c r="A49" s="80">
        <v>46</v>
      </c>
      <c r="B49" s="861" t="s">
        <v>1024</v>
      </c>
      <c r="C49" s="81" t="s">
        <v>717</v>
      </c>
      <c r="D49" s="160">
        <v>2.95</v>
      </c>
      <c r="E49" s="594">
        <f t="shared" si="0"/>
        <v>80535.56</v>
      </c>
      <c r="I49" s="4">
        <f t="shared" si="1"/>
        <v>1</v>
      </c>
    </row>
    <row r="50" spans="1:9" ht="15" customHeight="1" x14ac:dyDescent="0.2">
      <c r="A50" s="80">
        <v>47</v>
      </c>
      <c r="B50" s="861" t="s">
        <v>1025</v>
      </c>
      <c r="C50" s="81" t="s">
        <v>718</v>
      </c>
      <c r="D50" s="160">
        <v>5.33</v>
      </c>
      <c r="E50" s="594">
        <f t="shared" si="0"/>
        <v>145510.01</v>
      </c>
      <c r="I50" s="4">
        <f t="shared" si="1"/>
        <v>1</v>
      </c>
    </row>
    <row r="51" spans="1:9" ht="15" customHeight="1" x14ac:dyDescent="0.2">
      <c r="A51" s="80">
        <v>48</v>
      </c>
      <c r="B51" s="861" t="s">
        <v>1026</v>
      </c>
      <c r="C51" s="81" t="s">
        <v>719</v>
      </c>
      <c r="D51" s="160">
        <v>0.77</v>
      </c>
      <c r="E51" s="594">
        <f t="shared" si="0"/>
        <v>21021.15</v>
      </c>
      <c r="I51" s="4">
        <f t="shared" si="1"/>
        <v>1</v>
      </c>
    </row>
    <row r="52" spans="1:9" ht="15" customHeight="1" x14ac:dyDescent="0.2">
      <c r="A52" s="80">
        <v>49</v>
      </c>
      <c r="B52" s="861" t="s">
        <v>1027</v>
      </c>
      <c r="C52" s="81" t="s">
        <v>805</v>
      </c>
      <c r="D52" s="160">
        <v>0.97</v>
      </c>
      <c r="E52" s="594">
        <f t="shared" si="0"/>
        <v>26481.18</v>
      </c>
      <c r="I52" s="4">
        <f t="shared" si="1"/>
        <v>1</v>
      </c>
    </row>
    <row r="53" spans="1:9" ht="15" customHeight="1" x14ac:dyDescent="0.2">
      <c r="A53" s="80">
        <v>50</v>
      </c>
      <c r="B53" s="861" t="s">
        <v>1028</v>
      </c>
      <c r="C53" s="81" t="s">
        <v>384</v>
      </c>
      <c r="D53" s="160">
        <v>0.88</v>
      </c>
      <c r="E53" s="594">
        <f t="shared" si="0"/>
        <v>24024.17</v>
      </c>
      <c r="I53" s="4">
        <f t="shared" si="1"/>
        <v>1</v>
      </c>
    </row>
    <row r="54" spans="1:9" ht="15" customHeight="1" x14ac:dyDescent="0.2">
      <c r="A54" s="80">
        <v>51</v>
      </c>
      <c r="B54" s="861" t="s">
        <v>1029</v>
      </c>
      <c r="C54" s="81" t="s">
        <v>385</v>
      </c>
      <c r="D54" s="160">
        <v>1.05</v>
      </c>
      <c r="E54" s="594">
        <f t="shared" si="0"/>
        <v>28665.200000000001</v>
      </c>
      <c r="I54" s="4">
        <f t="shared" si="1"/>
        <v>1</v>
      </c>
    </row>
    <row r="55" spans="1:9" ht="15" customHeight="1" x14ac:dyDescent="0.2">
      <c r="A55" s="80">
        <v>52</v>
      </c>
      <c r="B55" s="862" t="s">
        <v>1030</v>
      </c>
      <c r="C55" s="81" t="s">
        <v>386</v>
      </c>
      <c r="D55" s="161">
        <v>1.25</v>
      </c>
      <c r="E55" s="594">
        <f t="shared" si="0"/>
        <v>34125.24</v>
      </c>
      <c r="I55" s="4">
        <f t="shared" si="1"/>
        <v>1</v>
      </c>
    </row>
    <row r="56" spans="1:9" ht="15" customHeight="1" x14ac:dyDescent="0.2">
      <c r="A56" s="80">
        <v>53</v>
      </c>
      <c r="B56" s="861" t="s">
        <v>1031</v>
      </c>
      <c r="C56" s="81" t="s">
        <v>72</v>
      </c>
      <c r="D56" s="160">
        <v>1.51</v>
      </c>
      <c r="E56" s="594">
        <f t="shared" si="0"/>
        <v>41223.29</v>
      </c>
      <c r="I56" s="4">
        <f t="shared" si="1"/>
        <v>1</v>
      </c>
    </row>
    <row r="57" spans="1:9" ht="15" customHeight="1" x14ac:dyDescent="0.2">
      <c r="A57" s="80">
        <v>54</v>
      </c>
      <c r="B57" s="861" t="s">
        <v>1032</v>
      </c>
      <c r="C57" s="81" t="s">
        <v>387</v>
      </c>
      <c r="D57" s="160">
        <v>2.2599999999999998</v>
      </c>
      <c r="E57" s="594">
        <f t="shared" si="0"/>
        <v>61698.43</v>
      </c>
      <c r="I57" s="4">
        <f t="shared" si="1"/>
        <v>1</v>
      </c>
    </row>
    <row r="58" spans="1:9" ht="15" customHeight="1" x14ac:dyDescent="0.2">
      <c r="A58" s="80">
        <v>55</v>
      </c>
      <c r="B58" s="861" t="s">
        <v>1033</v>
      </c>
      <c r="C58" s="81" t="s">
        <v>720</v>
      </c>
      <c r="D58" s="160">
        <v>1.38</v>
      </c>
      <c r="E58" s="594">
        <f t="shared" si="0"/>
        <v>37674.26</v>
      </c>
      <c r="I58" s="4">
        <f t="shared" si="1"/>
        <v>1</v>
      </c>
    </row>
    <row r="59" spans="1:9" ht="15" customHeight="1" x14ac:dyDescent="0.2">
      <c r="A59" s="80">
        <v>56</v>
      </c>
      <c r="B59" s="862" t="s">
        <v>1034</v>
      </c>
      <c r="C59" s="81" t="s">
        <v>721</v>
      </c>
      <c r="D59" s="161">
        <v>2.82</v>
      </c>
      <c r="E59" s="594">
        <f t="shared" si="0"/>
        <v>76986.539999999994</v>
      </c>
      <c r="I59" s="4">
        <f t="shared" si="1"/>
        <v>1</v>
      </c>
    </row>
    <row r="60" spans="1:9" ht="15" customHeight="1" x14ac:dyDescent="0.2">
      <c r="A60" s="80">
        <v>57</v>
      </c>
      <c r="B60" s="861" t="s">
        <v>1035</v>
      </c>
      <c r="C60" s="81" t="s">
        <v>86</v>
      </c>
      <c r="D60" s="160">
        <v>0.57999999999999996</v>
      </c>
      <c r="E60" s="594">
        <f t="shared" si="0"/>
        <v>15834.11</v>
      </c>
      <c r="I60" s="4">
        <f t="shared" si="1"/>
        <v>1</v>
      </c>
    </row>
    <row r="61" spans="1:9" ht="15" customHeight="1" x14ac:dyDescent="0.2">
      <c r="A61" s="80">
        <v>58</v>
      </c>
      <c r="B61" s="861" t="s">
        <v>1036</v>
      </c>
      <c r="C61" s="81" t="s">
        <v>87</v>
      </c>
      <c r="D61" s="160">
        <v>0.62</v>
      </c>
      <c r="E61" s="594">
        <f t="shared" si="0"/>
        <v>16926.12</v>
      </c>
      <c r="I61" s="4">
        <f t="shared" si="1"/>
        <v>1</v>
      </c>
    </row>
    <row r="62" spans="1:9" ht="15" customHeight="1" x14ac:dyDescent="0.2">
      <c r="A62" s="80">
        <v>59</v>
      </c>
      <c r="B62" s="861" t="s">
        <v>1037</v>
      </c>
      <c r="C62" s="81" t="s">
        <v>388</v>
      </c>
      <c r="D62" s="160">
        <v>1.4</v>
      </c>
      <c r="E62" s="594">
        <f t="shared" si="0"/>
        <v>38220.269999999997</v>
      </c>
      <c r="I62" s="4">
        <f t="shared" si="1"/>
        <v>1</v>
      </c>
    </row>
    <row r="63" spans="1:9" ht="15" customHeight="1" x14ac:dyDescent="0.2">
      <c r="A63" s="80">
        <v>60</v>
      </c>
      <c r="B63" s="861" t="s">
        <v>1038</v>
      </c>
      <c r="C63" s="81" t="s">
        <v>88</v>
      </c>
      <c r="D63" s="160">
        <v>1.27</v>
      </c>
      <c r="E63" s="594">
        <f t="shared" si="0"/>
        <v>34671.24</v>
      </c>
      <c r="I63" s="4">
        <f t="shared" si="1"/>
        <v>1</v>
      </c>
    </row>
    <row r="64" spans="1:9" ht="15" customHeight="1" x14ac:dyDescent="0.2">
      <c r="A64" s="80">
        <v>61</v>
      </c>
      <c r="B64" s="861" t="s">
        <v>1039</v>
      </c>
      <c r="C64" s="81" t="s">
        <v>89</v>
      </c>
      <c r="D64" s="160">
        <v>3.12</v>
      </c>
      <c r="E64" s="594">
        <f t="shared" si="0"/>
        <v>85176.59</v>
      </c>
      <c r="I64" s="4">
        <f t="shared" si="1"/>
        <v>1</v>
      </c>
    </row>
    <row r="65" spans="1:9" ht="15" customHeight="1" x14ac:dyDescent="0.2">
      <c r="A65" s="80">
        <v>62</v>
      </c>
      <c r="B65" s="861" t="s">
        <v>1040</v>
      </c>
      <c r="C65" s="81" t="s">
        <v>90</v>
      </c>
      <c r="D65" s="161">
        <v>4.51</v>
      </c>
      <c r="E65" s="594">
        <f t="shared" si="0"/>
        <v>123123.86</v>
      </c>
      <c r="I65" s="4">
        <f t="shared" si="1"/>
        <v>1</v>
      </c>
    </row>
    <row r="66" spans="1:9" ht="15" customHeight="1" x14ac:dyDescent="0.2">
      <c r="A66" s="80">
        <v>63</v>
      </c>
      <c r="B66" s="861" t="s">
        <v>1041</v>
      </c>
      <c r="C66" s="81" t="s">
        <v>806</v>
      </c>
      <c r="D66" s="160">
        <v>7.2</v>
      </c>
      <c r="E66" s="594">
        <f t="shared" si="0"/>
        <v>196561.37</v>
      </c>
      <c r="I66" s="4">
        <f t="shared" si="1"/>
        <v>1</v>
      </c>
    </row>
    <row r="67" spans="1:9" ht="15" customHeight="1" x14ac:dyDescent="0.2">
      <c r="A67" s="80">
        <v>64</v>
      </c>
      <c r="B67" s="861" t="s">
        <v>1042</v>
      </c>
      <c r="C67" s="81" t="s">
        <v>91</v>
      </c>
      <c r="D67" s="160">
        <v>1.18</v>
      </c>
      <c r="E67" s="594">
        <f t="shared" si="0"/>
        <v>32214.22</v>
      </c>
      <c r="I67" s="4">
        <f t="shared" si="1"/>
        <v>1</v>
      </c>
    </row>
    <row r="68" spans="1:9" ht="15.75" customHeight="1" x14ac:dyDescent="0.2">
      <c r="A68" s="80">
        <v>65</v>
      </c>
      <c r="B68" s="861" t="s">
        <v>1043</v>
      </c>
      <c r="C68" s="81" t="s">
        <v>92</v>
      </c>
      <c r="D68" s="160">
        <v>0.98</v>
      </c>
      <c r="E68" s="594">
        <f t="shared" si="0"/>
        <v>26754.19</v>
      </c>
      <c r="I68" s="4">
        <f t="shared" si="1"/>
        <v>1</v>
      </c>
    </row>
    <row r="69" spans="1:9" ht="30" customHeight="1" x14ac:dyDescent="0.2">
      <c r="A69" s="80">
        <v>66</v>
      </c>
      <c r="B69" s="861" t="s">
        <v>1044</v>
      </c>
      <c r="C69" s="81" t="s">
        <v>636</v>
      </c>
      <c r="D69" s="160">
        <v>0.35</v>
      </c>
      <c r="E69" s="594">
        <f t="shared" ref="E69:E136" si="2">D69*$D$3</f>
        <v>9555.07</v>
      </c>
      <c r="I69" s="4">
        <f t="shared" si="1"/>
        <v>1</v>
      </c>
    </row>
    <row r="70" spans="1:9" ht="15" customHeight="1" x14ac:dyDescent="0.2">
      <c r="A70" s="80">
        <v>67</v>
      </c>
      <c r="B70" s="861" t="s">
        <v>1045</v>
      </c>
      <c r="C70" s="81" t="s">
        <v>390</v>
      </c>
      <c r="D70" s="160">
        <v>0.5</v>
      </c>
      <c r="E70" s="594">
        <f t="shared" si="2"/>
        <v>13650.1</v>
      </c>
      <c r="I70" s="4">
        <f t="shared" ref="I70:I137" si="3">A70-A69</f>
        <v>1</v>
      </c>
    </row>
    <row r="71" spans="1:9" ht="15" customHeight="1" x14ac:dyDescent="0.2">
      <c r="A71" s="80">
        <v>68</v>
      </c>
      <c r="B71" s="861" t="s">
        <v>1046</v>
      </c>
      <c r="C71" s="81" t="s">
        <v>637</v>
      </c>
      <c r="D71" s="160">
        <v>1</v>
      </c>
      <c r="E71" s="594">
        <f t="shared" si="2"/>
        <v>27300.19</v>
      </c>
      <c r="I71" s="4">
        <f t="shared" si="3"/>
        <v>1</v>
      </c>
    </row>
    <row r="72" spans="1:9" ht="15" customHeight="1" x14ac:dyDescent="0.2">
      <c r="A72" s="1161">
        <v>69</v>
      </c>
      <c r="B72" s="861" t="s">
        <v>4795</v>
      </c>
      <c r="C72" s="81" t="s">
        <v>4796</v>
      </c>
      <c r="D72" s="160">
        <v>4.2</v>
      </c>
      <c r="E72" s="594">
        <v>114660.8</v>
      </c>
    </row>
    <row r="73" spans="1:9" ht="33" customHeight="1" x14ac:dyDescent="0.2">
      <c r="A73" s="1162"/>
      <c r="B73" s="856" t="s">
        <v>4666</v>
      </c>
      <c r="C73" s="857" t="s">
        <v>4575</v>
      </c>
      <c r="D73" s="872">
        <v>7</v>
      </c>
      <c r="E73" s="873">
        <v>191101.33</v>
      </c>
      <c r="I73" s="4">
        <f>A72-A71</f>
        <v>1</v>
      </c>
    </row>
    <row r="74" spans="1:9" ht="33" customHeight="1" x14ac:dyDescent="0.2">
      <c r="A74" s="1162"/>
      <c r="B74" s="856" t="s">
        <v>4667</v>
      </c>
      <c r="C74" s="857" t="s">
        <v>4668</v>
      </c>
      <c r="D74" s="872">
        <v>7</v>
      </c>
      <c r="E74" s="873">
        <v>191101.33</v>
      </c>
    </row>
    <row r="75" spans="1:9" ht="33" customHeight="1" x14ac:dyDescent="0.2">
      <c r="A75" s="1162"/>
      <c r="B75" s="856" t="s">
        <v>4669</v>
      </c>
      <c r="C75" s="857" t="s">
        <v>4576</v>
      </c>
      <c r="D75" s="872">
        <v>5</v>
      </c>
      <c r="E75" s="873">
        <v>136500.95000000001</v>
      </c>
    </row>
    <row r="76" spans="1:9" ht="33" customHeight="1" x14ac:dyDescent="0.2">
      <c r="A76" s="1162"/>
      <c r="B76" s="856" t="s">
        <v>4670</v>
      </c>
      <c r="C76" s="857" t="s">
        <v>4671</v>
      </c>
      <c r="D76" s="872">
        <v>5</v>
      </c>
      <c r="E76" s="873">
        <v>136500.95000000001</v>
      </c>
    </row>
    <row r="77" spans="1:9" ht="15" customHeight="1" x14ac:dyDescent="0.2">
      <c r="A77" s="80">
        <v>70</v>
      </c>
      <c r="B77" s="862" t="s">
        <v>1047</v>
      </c>
      <c r="C77" s="81" t="s">
        <v>391</v>
      </c>
      <c r="D77" s="161">
        <v>2.2999999999999998</v>
      </c>
      <c r="E77" s="594">
        <f t="shared" si="2"/>
        <v>62790.44</v>
      </c>
      <c r="I77" s="4">
        <f>A77-A72</f>
        <v>1</v>
      </c>
    </row>
    <row r="78" spans="1:9" ht="30" customHeight="1" x14ac:dyDescent="0.2">
      <c r="A78" s="80">
        <v>71</v>
      </c>
      <c r="B78" s="861" t="s">
        <v>1048</v>
      </c>
      <c r="C78" s="81" t="s">
        <v>722</v>
      </c>
      <c r="D78" s="160">
        <v>1.42</v>
      </c>
      <c r="E78" s="594">
        <f t="shared" si="2"/>
        <v>38766.269999999997</v>
      </c>
      <c r="I78" s="4">
        <f t="shared" si="3"/>
        <v>1</v>
      </c>
    </row>
    <row r="79" spans="1:9" ht="30" customHeight="1" x14ac:dyDescent="0.2">
      <c r="A79" s="80">
        <v>72</v>
      </c>
      <c r="B79" s="861" t="s">
        <v>1049</v>
      </c>
      <c r="C79" s="81" t="s">
        <v>723</v>
      </c>
      <c r="D79" s="160">
        <v>2.81</v>
      </c>
      <c r="E79" s="594">
        <f t="shared" si="2"/>
        <v>76713.53</v>
      </c>
      <c r="I79" s="4">
        <f t="shared" si="3"/>
        <v>1</v>
      </c>
    </row>
    <row r="80" spans="1:9" ht="30" customHeight="1" x14ac:dyDescent="0.2">
      <c r="A80" s="80">
        <v>73</v>
      </c>
      <c r="B80" s="861" t="s">
        <v>1050</v>
      </c>
      <c r="C80" s="81" t="s">
        <v>807</v>
      </c>
      <c r="D80" s="160">
        <v>3.48</v>
      </c>
      <c r="E80" s="594">
        <f t="shared" si="2"/>
        <v>95004.66</v>
      </c>
      <c r="I80" s="4">
        <f t="shared" si="3"/>
        <v>1</v>
      </c>
    </row>
    <row r="81" spans="1:9" ht="15" customHeight="1" x14ac:dyDescent="0.2">
      <c r="A81" s="80">
        <v>74</v>
      </c>
      <c r="B81" s="861" t="s">
        <v>1051</v>
      </c>
      <c r="C81" s="81" t="s">
        <v>724</v>
      </c>
      <c r="D81" s="160">
        <v>1.1200000000000001</v>
      </c>
      <c r="E81" s="594">
        <f t="shared" si="2"/>
        <v>30576.21</v>
      </c>
      <c r="I81" s="4">
        <f t="shared" si="3"/>
        <v>1</v>
      </c>
    </row>
    <row r="82" spans="1:9" ht="15" customHeight="1" x14ac:dyDescent="0.2">
      <c r="A82" s="80">
        <v>75</v>
      </c>
      <c r="B82" s="861" t="s">
        <v>1052</v>
      </c>
      <c r="C82" s="81" t="s">
        <v>725</v>
      </c>
      <c r="D82" s="160">
        <v>2.0099999999999998</v>
      </c>
      <c r="E82" s="594">
        <f t="shared" si="2"/>
        <v>54873.38</v>
      </c>
      <c r="I82" s="4">
        <f t="shared" si="3"/>
        <v>1</v>
      </c>
    </row>
    <row r="83" spans="1:9" ht="15" customHeight="1" x14ac:dyDescent="0.2">
      <c r="A83" s="80">
        <v>76</v>
      </c>
      <c r="B83" s="861" t="s">
        <v>1053</v>
      </c>
      <c r="C83" s="81" t="s">
        <v>726</v>
      </c>
      <c r="D83" s="160">
        <v>1.42</v>
      </c>
      <c r="E83" s="594">
        <f t="shared" si="2"/>
        <v>38766.269999999997</v>
      </c>
      <c r="I83" s="4">
        <f t="shared" si="3"/>
        <v>1</v>
      </c>
    </row>
    <row r="84" spans="1:9" ht="15" customHeight="1" x14ac:dyDescent="0.2">
      <c r="A84" s="80">
        <v>77</v>
      </c>
      <c r="B84" s="862" t="s">
        <v>1054</v>
      </c>
      <c r="C84" s="81" t="s">
        <v>727</v>
      </c>
      <c r="D84" s="161">
        <v>2.38</v>
      </c>
      <c r="E84" s="594">
        <f t="shared" si="2"/>
        <v>64974.45</v>
      </c>
      <c r="I84" s="4">
        <f t="shared" si="3"/>
        <v>1</v>
      </c>
    </row>
    <row r="85" spans="1:9" ht="15" customHeight="1" x14ac:dyDescent="0.2">
      <c r="A85" s="80">
        <v>78</v>
      </c>
      <c r="B85" s="861" t="s">
        <v>1055</v>
      </c>
      <c r="C85" s="81" t="s">
        <v>292</v>
      </c>
      <c r="D85" s="160">
        <v>0.84</v>
      </c>
      <c r="E85" s="594">
        <f t="shared" si="2"/>
        <v>22932.16</v>
      </c>
      <c r="I85" s="4">
        <f t="shared" si="3"/>
        <v>1</v>
      </c>
    </row>
    <row r="86" spans="1:9" ht="15" customHeight="1" x14ac:dyDescent="0.2">
      <c r="A86" s="80">
        <v>79</v>
      </c>
      <c r="B86" s="861" t="s">
        <v>1056</v>
      </c>
      <c r="C86" s="81" t="s">
        <v>293</v>
      </c>
      <c r="D86" s="160">
        <v>1.74</v>
      </c>
      <c r="E86" s="594">
        <f t="shared" si="2"/>
        <v>47502.33</v>
      </c>
      <c r="I86" s="4">
        <f t="shared" si="3"/>
        <v>1</v>
      </c>
    </row>
    <row r="87" spans="1:9" ht="15" customHeight="1" x14ac:dyDescent="0.2">
      <c r="A87" s="80">
        <v>80</v>
      </c>
      <c r="B87" s="861" t="s">
        <v>1057</v>
      </c>
      <c r="C87" s="81" t="s">
        <v>294</v>
      </c>
      <c r="D87" s="160">
        <v>2.4900000000000002</v>
      </c>
      <c r="E87" s="594">
        <f t="shared" si="2"/>
        <v>67977.47</v>
      </c>
      <c r="I87" s="4">
        <f t="shared" si="3"/>
        <v>1</v>
      </c>
    </row>
    <row r="88" spans="1:9" ht="15" customHeight="1" x14ac:dyDescent="0.2">
      <c r="A88" s="80">
        <v>81</v>
      </c>
      <c r="B88" s="861" t="s">
        <v>1058</v>
      </c>
      <c r="C88" s="81" t="s">
        <v>330</v>
      </c>
      <c r="D88" s="160">
        <v>0.98</v>
      </c>
      <c r="E88" s="594">
        <f t="shared" si="2"/>
        <v>26754.19</v>
      </c>
      <c r="I88" s="4">
        <f t="shared" si="3"/>
        <v>1</v>
      </c>
    </row>
    <row r="89" spans="1:9" ht="15" customHeight="1" x14ac:dyDescent="0.2">
      <c r="A89" s="80">
        <v>82</v>
      </c>
      <c r="B89" s="861" t="s">
        <v>1059</v>
      </c>
      <c r="C89" s="81" t="s">
        <v>331</v>
      </c>
      <c r="D89" s="160">
        <v>1.55</v>
      </c>
      <c r="E89" s="594">
        <f t="shared" si="2"/>
        <v>42315.29</v>
      </c>
      <c r="I89" s="4">
        <f t="shared" si="3"/>
        <v>1</v>
      </c>
    </row>
    <row r="90" spans="1:9" ht="15" customHeight="1" x14ac:dyDescent="0.2">
      <c r="A90" s="80">
        <v>83</v>
      </c>
      <c r="B90" s="861" t="s">
        <v>1060</v>
      </c>
      <c r="C90" s="81" t="s">
        <v>295</v>
      </c>
      <c r="D90" s="160">
        <v>0.84</v>
      </c>
      <c r="E90" s="594">
        <f t="shared" si="2"/>
        <v>22932.16</v>
      </c>
      <c r="I90" s="4">
        <f t="shared" si="3"/>
        <v>1</v>
      </c>
    </row>
    <row r="91" spans="1:9" ht="15" customHeight="1" x14ac:dyDescent="0.2">
      <c r="A91" s="80">
        <v>84</v>
      </c>
      <c r="B91" s="861" t="s">
        <v>1061</v>
      </c>
      <c r="C91" s="81" t="s">
        <v>296</v>
      </c>
      <c r="D91" s="160">
        <v>1.33</v>
      </c>
      <c r="E91" s="594">
        <f t="shared" si="2"/>
        <v>36309.25</v>
      </c>
      <c r="I91" s="4">
        <f t="shared" si="3"/>
        <v>1</v>
      </c>
    </row>
    <row r="92" spans="1:9" ht="15" customHeight="1" x14ac:dyDescent="0.2">
      <c r="A92" s="80">
        <v>85</v>
      </c>
      <c r="B92" s="861" t="s">
        <v>1062</v>
      </c>
      <c r="C92" s="81" t="s">
        <v>728</v>
      </c>
      <c r="D92" s="160">
        <v>0.96</v>
      </c>
      <c r="E92" s="594">
        <f t="shared" si="2"/>
        <v>26208.18</v>
      </c>
      <c r="I92" s="4">
        <f t="shared" si="3"/>
        <v>1</v>
      </c>
    </row>
    <row r="93" spans="1:9" ht="15" customHeight="1" x14ac:dyDescent="0.2">
      <c r="A93" s="80">
        <v>86</v>
      </c>
      <c r="B93" s="861" t="s">
        <v>1946</v>
      </c>
      <c r="C93" s="81" t="s">
        <v>729</v>
      </c>
      <c r="D93" s="160">
        <v>2.2999999999999998</v>
      </c>
      <c r="E93" s="594">
        <f t="shared" si="2"/>
        <v>62790.44</v>
      </c>
      <c r="I93" s="4">
        <f t="shared" si="3"/>
        <v>1</v>
      </c>
    </row>
    <row r="94" spans="1:9" ht="15" customHeight="1" x14ac:dyDescent="0.2">
      <c r="A94" s="80">
        <v>87</v>
      </c>
      <c r="B94" s="861" t="s">
        <v>1947</v>
      </c>
      <c r="C94" s="81" t="s">
        <v>1948</v>
      </c>
      <c r="D94" s="160">
        <v>3.16</v>
      </c>
      <c r="E94" s="594">
        <f t="shared" si="2"/>
        <v>86268.6</v>
      </c>
      <c r="I94" s="4">
        <f t="shared" si="3"/>
        <v>1</v>
      </c>
    </row>
    <row r="95" spans="1:9" ht="15" customHeight="1" x14ac:dyDescent="0.2">
      <c r="A95" s="80">
        <v>88</v>
      </c>
      <c r="B95" s="861" t="s">
        <v>1949</v>
      </c>
      <c r="C95" s="81" t="s">
        <v>1950</v>
      </c>
      <c r="D95" s="160">
        <v>4.84</v>
      </c>
      <c r="E95" s="594">
        <f t="shared" si="2"/>
        <v>132132.92000000001</v>
      </c>
      <c r="I95" s="4">
        <f t="shared" si="3"/>
        <v>1</v>
      </c>
    </row>
    <row r="96" spans="1:9" ht="15" customHeight="1" x14ac:dyDescent="0.2">
      <c r="A96" s="80">
        <v>89</v>
      </c>
      <c r="B96" s="861" t="s">
        <v>1063</v>
      </c>
      <c r="C96" s="81" t="s">
        <v>73</v>
      </c>
      <c r="D96" s="160">
        <v>1.02</v>
      </c>
      <c r="E96" s="594">
        <f t="shared" si="2"/>
        <v>27846.19</v>
      </c>
      <c r="I96" s="4">
        <f t="shared" si="3"/>
        <v>1</v>
      </c>
    </row>
    <row r="97" spans="1:9" ht="30" customHeight="1" x14ac:dyDescent="0.2">
      <c r="A97" s="80">
        <v>90</v>
      </c>
      <c r="B97" s="861" t="s">
        <v>1064</v>
      </c>
      <c r="C97" s="81" t="s">
        <v>1065</v>
      </c>
      <c r="D97" s="160">
        <v>1.61</v>
      </c>
      <c r="E97" s="594">
        <f t="shared" si="2"/>
        <v>43953.31</v>
      </c>
      <c r="I97" s="4">
        <f t="shared" si="3"/>
        <v>1</v>
      </c>
    </row>
    <row r="98" spans="1:9" ht="30" customHeight="1" x14ac:dyDescent="0.2">
      <c r="A98" s="80">
        <v>91</v>
      </c>
      <c r="B98" s="861" t="s">
        <v>1066</v>
      </c>
      <c r="C98" s="81" t="s">
        <v>1067</v>
      </c>
      <c r="D98" s="160">
        <v>2.0499999999999998</v>
      </c>
      <c r="E98" s="594">
        <f t="shared" si="2"/>
        <v>55965.39</v>
      </c>
      <c r="I98" s="4">
        <f t="shared" si="3"/>
        <v>1</v>
      </c>
    </row>
    <row r="99" spans="1:9" ht="15" customHeight="1" x14ac:dyDescent="0.2">
      <c r="A99" s="80">
        <v>92</v>
      </c>
      <c r="B99" s="861" t="s">
        <v>1068</v>
      </c>
      <c r="C99" s="81" t="s">
        <v>414</v>
      </c>
      <c r="D99" s="160">
        <v>0.74</v>
      </c>
      <c r="E99" s="594">
        <f t="shared" si="2"/>
        <v>20202.14</v>
      </c>
      <c r="I99" s="4">
        <f t="shared" si="3"/>
        <v>1</v>
      </c>
    </row>
    <row r="100" spans="1:9" ht="15" customHeight="1" x14ac:dyDescent="0.2">
      <c r="A100" s="80">
        <v>93</v>
      </c>
      <c r="B100" s="861" t="s">
        <v>1069</v>
      </c>
      <c r="C100" s="81" t="s">
        <v>415</v>
      </c>
      <c r="D100" s="160">
        <v>0.99</v>
      </c>
      <c r="E100" s="594">
        <f t="shared" si="2"/>
        <v>27027.19</v>
      </c>
      <c r="I100" s="4">
        <f t="shared" si="3"/>
        <v>1</v>
      </c>
    </row>
    <row r="101" spans="1:9" ht="30" customHeight="1" x14ac:dyDescent="0.2">
      <c r="A101" s="80">
        <v>94</v>
      </c>
      <c r="B101" s="861" t="s">
        <v>1070</v>
      </c>
      <c r="C101" s="81" t="s">
        <v>586</v>
      </c>
      <c r="D101" s="160">
        <v>1.1499999999999999</v>
      </c>
      <c r="E101" s="594">
        <f t="shared" si="2"/>
        <v>31395.22</v>
      </c>
      <c r="I101" s="4">
        <f t="shared" si="3"/>
        <v>1</v>
      </c>
    </row>
    <row r="102" spans="1:9" ht="15" customHeight="1" x14ac:dyDescent="0.2">
      <c r="A102" s="80">
        <v>95</v>
      </c>
      <c r="B102" s="861" t="s">
        <v>1071</v>
      </c>
      <c r="C102" s="81" t="s">
        <v>587</v>
      </c>
      <c r="D102" s="160">
        <v>2.82</v>
      </c>
      <c r="E102" s="594">
        <f t="shared" si="2"/>
        <v>76986.539999999994</v>
      </c>
      <c r="I102" s="4">
        <f t="shared" si="3"/>
        <v>1</v>
      </c>
    </row>
    <row r="103" spans="1:9" ht="15" customHeight="1" x14ac:dyDescent="0.2">
      <c r="A103" s="80">
        <v>96</v>
      </c>
      <c r="B103" s="861" t="s">
        <v>1072</v>
      </c>
      <c r="C103" s="81" t="s">
        <v>730</v>
      </c>
      <c r="D103" s="160">
        <v>2.52</v>
      </c>
      <c r="E103" s="594">
        <f t="shared" si="2"/>
        <v>68796.479999999996</v>
      </c>
      <c r="I103" s="4">
        <f t="shared" si="3"/>
        <v>1</v>
      </c>
    </row>
    <row r="104" spans="1:9" ht="15" customHeight="1" x14ac:dyDescent="0.2">
      <c r="A104" s="80">
        <v>97</v>
      </c>
      <c r="B104" s="862" t="s">
        <v>1073</v>
      </c>
      <c r="C104" s="81" t="s">
        <v>731</v>
      </c>
      <c r="D104" s="161">
        <v>3.12</v>
      </c>
      <c r="E104" s="594">
        <f t="shared" si="2"/>
        <v>85176.59</v>
      </c>
      <c r="I104" s="4">
        <f t="shared" si="3"/>
        <v>1</v>
      </c>
    </row>
    <row r="105" spans="1:9" ht="15" customHeight="1" x14ac:dyDescent="0.2">
      <c r="A105" s="80">
        <v>98</v>
      </c>
      <c r="B105" s="861" t="s">
        <v>1074</v>
      </c>
      <c r="C105" s="81" t="s">
        <v>732</v>
      </c>
      <c r="D105" s="160">
        <v>4.51</v>
      </c>
      <c r="E105" s="594">
        <f t="shared" si="2"/>
        <v>123123.86</v>
      </c>
      <c r="I105" s="4">
        <f t="shared" si="3"/>
        <v>1</v>
      </c>
    </row>
    <row r="106" spans="1:9" ht="15" customHeight="1" x14ac:dyDescent="0.2">
      <c r="A106" s="80">
        <v>99</v>
      </c>
      <c r="B106" s="861" t="s">
        <v>1075</v>
      </c>
      <c r="C106" s="81" t="s">
        <v>74</v>
      </c>
      <c r="D106" s="160">
        <v>0.82</v>
      </c>
      <c r="E106" s="594">
        <f t="shared" si="2"/>
        <v>22386.16</v>
      </c>
      <c r="I106" s="4">
        <f t="shared" si="3"/>
        <v>1</v>
      </c>
    </row>
    <row r="107" spans="1:9" ht="15" customHeight="1" x14ac:dyDescent="0.2">
      <c r="A107" s="80">
        <v>100</v>
      </c>
      <c r="B107" s="861" t="s">
        <v>1076</v>
      </c>
      <c r="C107" s="81" t="s">
        <v>416</v>
      </c>
      <c r="D107" s="160">
        <v>0.98</v>
      </c>
      <c r="E107" s="594">
        <f t="shared" si="2"/>
        <v>26754.19</v>
      </c>
      <c r="I107" s="4">
        <f t="shared" si="3"/>
        <v>1</v>
      </c>
    </row>
    <row r="108" spans="1:9" ht="15" customHeight="1" x14ac:dyDescent="0.2">
      <c r="A108" s="80">
        <v>101</v>
      </c>
      <c r="B108" s="861" t="s">
        <v>1077</v>
      </c>
      <c r="C108" s="81" t="s">
        <v>417</v>
      </c>
      <c r="D108" s="160">
        <v>1.49</v>
      </c>
      <c r="E108" s="594">
        <f t="shared" si="2"/>
        <v>40677.279999999999</v>
      </c>
      <c r="I108" s="4">
        <f t="shared" si="3"/>
        <v>1</v>
      </c>
    </row>
    <row r="109" spans="1:9" ht="15" customHeight="1" x14ac:dyDescent="0.2">
      <c r="A109" s="80">
        <v>102</v>
      </c>
      <c r="B109" s="861" t="s">
        <v>1078</v>
      </c>
      <c r="C109" s="81" t="s">
        <v>418</v>
      </c>
      <c r="D109" s="160">
        <v>0.68</v>
      </c>
      <c r="E109" s="594">
        <f t="shared" si="2"/>
        <v>18564.13</v>
      </c>
      <c r="I109" s="4">
        <f t="shared" si="3"/>
        <v>1</v>
      </c>
    </row>
    <row r="110" spans="1:9" ht="15.75" customHeight="1" x14ac:dyDescent="0.2">
      <c r="A110" s="80">
        <v>103</v>
      </c>
      <c r="B110" s="861" t="s">
        <v>1079</v>
      </c>
      <c r="C110" s="82" t="s">
        <v>419</v>
      </c>
      <c r="D110" s="160">
        <v>1.01</v>
      </c>
      <c r="E110" s="594">
        <f t="shared" si="2"/>
        <v>27573.19</v>
      </c>
      <c r="I110" s="4">
        <f t="shared" si="3"/>
        <v>1</v>
      </c>
    </row>
    <row r="111" spans="1:9" ht="15" customHeight="1" x14ac:dyDescent="0.2">
      <c r="A111" s="80">
        <v>104</v>
      </c>
      <c r="B111" s="861" t="s">
        <v>1080</v>
      </c>
      <c r="C111" s="81" t="s">
        <v>75</v>
      </c>
      <c r="D111" s="160">
        <v>0.4</v>
      </c>
      <c r="E111" s="594">
        <f t="shared" si="2"/>
        <v>10920.08</v>
      </c>
      <c r="I111" s="4">
        <f t="shared" si="3"/>
        <v>1</v>
      </c>
    </row>
    <row r="112" spans="1:9" ht="15" customHeight="1" x14ac:dyDescent="0.2">
      <c r="A112" s="80">
        <v>105</v>
      </c>
      <c r="B112" s="861" t="s">
        <v>1081</v>
      </c>
      <c r="C112" s="81" t="s">
        <v>76</v>
      </c>
      <c r="D112" s="160">
        <v>1.54</v>
      </c>
      <c r="E112" s="594">
        <f t="shared" si="2"/>
        <v>42042.29</v>
      </c>
      <c r="I112" s="4">
        <f t="shared" si="3"/>
        <v>1</v>
      </c>
    </row>
    <row r="113" spans="1:9" ht="30" customHeight="1" x14ac:dyDescent="0.2">
      <c r="A113" s="80">
        <v>106</v>
      </c>
      <c r="B113" s="861" t="s">
        <v>1082</v>
      </c>
      <c r="C113" s="81" t="s">
        <v>420</v>
      </c>
      <c r="D113" s="160">
        <v>4.13</v>
      </c>
      <c r="E113" s="594">
        <f t="shared" si="2"/>
        <v>112749.78</v>
      </c>
      <c r="I113" s="4">
        <f t="shared" si="3"/>
        <v>1</v>
      </c>
    </row>
    <row r="114" spans="1:9" ht="30" customHeight="1" x14ac:dyDescent="0.2">
      <c r="A114" s="80">
        <v>107</v>
      </c>
      <c r="B114" s="861" t="s">
        <v>1083</v>
      </c>
      <c r="C114" s="81" t="s">
        <v>421</v>
      </c>
      <c r="D114" s="160">
        <v>5.82</v>
      </c>
      <c r="E114" s="594">
        <f t="shared" si="2"/>
        <v>158887.10999999999</v>
      </c>
      <c r="I114" s="4">
        <f t="shared" si="3"/>
        <v>1</v>
      </c>
    </row>
    <row r="115" spans="1:9" ht="15" customHeight="1" x14ac:dyDescent="0.2">
      <c r="A115" s="80">
        <v>108</v>
      </c>
      <c r="B115" s="861" t="s">
        <v>1084</v>
      </c>
      <c r="C115" s="81" t="s">
        <v>422</v>
      </c>
      <c r="D115" s="160">
        <v>1.41</v>
      </c>
      <c r="E115" s="594">
        <f t="shared" si="2"/>
        <v>38493.269999999997</v>
      </c>
      <c r="I115" s="4">
        <f t="shared" si="3"/>
        <v>1</v>
      </c>
    </row>
    <row r="116" spans="1:9" ht="15" customHeight="1" x14ac:dyDescent="0.2">
      <c r="A116" s="80">
        <v>109</v>
      </c>
      <c r="B116" s="862" t="s">
        <v>1085</v>
      </c>
      <c r="C116" s="81" t="s">
        <v>423</v>
      </c>
      <c r="D116" s="161">
        <v>2.19</v>
      </c>
      <c r="E116" s="594">
        <f t="shared" si="2"/>
        <v>59787.42</v>
      </c>
      <c r="I116" s="4">
        <f t="shared" si="3"/>
        <v>1</v>
      </c>
    </row>
    <row r="117" spans="1:9" ht="15" customHeight="1" x14ac:dyDescent="0.2">
      <c r="A117" s="80">
        <v>110</v>
      </c>
      <c r="B117" s="861" t="s">
        <v>1086</v>
      </c>
      <c r="C117" s="81" t="s">
        <v>424</v>
      </c>
      <c r="D117" s="160">
        <v>2.42</v>
      </c>
      <c r="E117" s="594">
        <f t="shared" si="2"/>
        <v>66066.460000000006</v>
      </c>
      <c r="I117" s="4">
        <f t="shared" si="3"/>
        <v>1</v>
      </c>
    </row>
    <row r="118" spans="1:9" ht="15" customHeight="1" x14ac:dyDescent="0.2">
      <c r="A118" s="80">
        <v>111</v>
      </c>
      <c r="B118" s="861" t="s">
        <v>1087</v>
      </c>
      <c r="C118" s="81" t="s">
        <v>77</v>
      </c>
      <c r="D118" s="160">
        <v>1.02</v>
      </c>
      <c r="E118" s="594">
        <f t="shared" si="2"/>
        <v>27846.19</v>
      </c>
      <c r="I118" s="4">
        <f t="shared" si="3"/>
        <v>1</v>
      </c>
    </row>
    <row r="119" spans="1:9" ht="15" customHeight="1" x14ac:dyDescent="0.2">
      <c r="A119" s="80">
        <v>112</v>
      </c>
      <c r="B119" s="861" t="s">
        <v>1088</v>
      </c>
      <c r="C119" s="81" t="s">
        <v>78</v>
      </c>
      <c r="D119" s="160">
        <v>4.21</v>
      </c>
      <c r="E119" s="594">
        <f t="shared" si="2"/>
        <v>114933.8</v>
      </c>
      <c r="I119" s="4">
        <f t="shared" si="3"/>
        <v>1</v>
      </c>
    </row>
    <row r="120" spans="1:9" ht="15" customHeight="1" x14ac:dyDescent="0.2">
      <c r="A120" s="80">
        <v>113</v>
      </c>
      <c r="B120" s="861" t="s">
        <v>1089</v>
      </c>
      <c r="C120" s="81" t="s">
        <v>425</v>
      </c>
      <c r="D120" s="160">
        <v>16.02</v>
      </c>
      <c r="E120" s="594">
        <f t="shared" si="2"/>
        <v>437349.04</v>
      </c>
      <c r="I120" s="4">
        <f t="shared" si="3"/>
        <v>1</v>
      </c>
    </row>
    <row r="121" spans="1:9" ht="30" customHeight="1" x14ac:dyDescent="0.2">
      <c r="A121" s="80">
        <v>114</v>
      </c>
      <c r="B121" s="861" t="s">
        <v>1090</v>
      </c>
      <c r="C121" s="81" t="s">
        <v>426</v>
      </c>
      <c r="D121" s="160">
        <v>7.4</v>
      </c>
      <c r="E121" s="594">
        <f t="shared" si="2"/>
        <v>202021.41</v>
      </c>
      <c r="I121" s="4">
        <f t="shared" si="3"/>
        <v>1</v>
      </c>
    </row>
    <row r="122" spans="1:9" ht="15.75" customHeight="1" x14ac:dyDescent="0.2">
      <c r="A122" s="80">
        <v>115</v>
      </c>
      <c r="B122" s="861" t="s">
        <v>1091</v>
      </c>
      <c r="C122" s="81" t="s">
        <v>79</v>
      </c>
      <c r="D122" s="160">
        <v>1.92</v>
      </c>
      <c r="E122" s="594">
        <f t="shared" si="2"/>
        <v>52416.36</v>
      </c>
      <c r="I122" s="4">
        <f t="shared" si="3"/>
        <v>1</v>
      </c>
    </row>
    <row r="123" spans="1:9" ht="15" customHeight="1" x14ac:dyDescent="0.2">
      <c r="A123" s="80">
        <v>116</v>
      </c>
      <c r="B123" s="862" t="s">
        <v>1092</v>
      </c>
      <c r="C123" s="81" t="s">
        <v>334</v>
      </c>
      <c r="D123" s="161">
        <v>1.39</v>
      </c>
      <c r="E123" s="594">
        <f t="shared" si="2"/>
        <v>37947.26</v>
      </c>
      <c r="I123" s="4">
        <f t="shared" si="3"/>
        <v>1</v>
      </c>
    </row>
    <row r="124" spans="1:9" ht="15" customHeight="1" x14ac:dyDescent="0.2">
      <c r="A124" s="80">
        <v>117</v>
      </c>
      <c r="B124" s="861" t="s">
        <v>1093</v>
      </c>
      <c r="C124" s="81" t="s">
        <v>335</v>
      </c>
      <c r="D124" s="160">
        <v>1.89</v>
      </c>
      <c r="E124" s="594">
        <f t="shared" si="2"/>
        <v>51597.36</v>
      </c>
      <c r="I124" s="4">
        <f t="shared" si="3"/>
        <v>1</v>
      </c>
    </row>
    <row r="125" spans="1:9" ht="15" customHeight="1" x14ac:dyDescent="0.2">
      <c r="A125" s="80">
        <v>118</v>
      </c>
      <c r="B125" s="861" t="s">
        <v>1094</v>
      </c>
      <c r="C125" s="81" t="s">
        <v>336</v>
      </c>
      <c r="D125" s="160">
        <v>2.56</v>
      </c>
      <c r="E125" s="594">
        <f t="shared" si="2"/>
        <v>69888.490000000005</v>
      </c>
      <c r="I125" s="4">
        <f t="shared" si="3"/>
        <v>1</v>
      </c>
    </row>
    <row r="126" spans="1:9" ht="15" customHeight="1" x14ac:dyDescent="0.2">
      <c r="A126" s="80">
        <v>119</v>
      </c>
      <c r="B126" s="861" t="s">
        <v>1095</v>
      </c>
      <c r="C126" s="81" t="s">
        <v>337</v>
      </c>
      <c r="D126" s="160">
        <v>1.66</v>
      </c>
      <c r="E126" s="594">
        <f t="shared" si="2"/>
        <v>45318.32</v>
      </c>
      <c r="I126" s="4">
        <f t="shared" si="3"/>
        <v>1</v>
      </c>
    </row>
    <row r="127" spans="1:9" ht="30" customHeight="1" x14ac:dyDescent="0.2">
      <c r="A127" s="80">
        <v>120</v>
      </c>
      <c r="B127" s="861" t="s">
        <v>1096</v>
      </c>
      <c r="C127" s="81" t="s">
        <v>808</v>
      </c>
      <c r="D127" s="160">
        <v>1.82</v>
      </c>
      <c r="E127" s="594">
        <f>D127*$D$3</f>
        <v>49686.35</v>
      </c>
      <c r="I127" s="4">
        <f t="shared" si="3"/>
        <v>1</v>
      </c>
    </row>
    <row r="128" spans="1:9" ht="15" customHeight="1" x14ac:dyDescent="0.2">
      <c r="A128" s="80">
        <v>121</v>
      </c>
      <c r="B128" s="861" t="s">
        <v>1097</v>
      </c>
      <c r="C128" s="81" t="s">
        <v>80</v>
      </c>
      <c r="D128" s="160">
        <v>1.71</v>
      </c>
      <c r="E128" s="594">
        <f t="shared" si="2"/>
        <v>46683.32</v>
      </c>
      <c r="I128" s="4">
        <f t="shared" si="3"/>
        <v>1</v>
      </c>
    </row>
    <row r="129" spans="1:9" ht="30" customHeight="1" x14ac:dyDescent="0.2">
      <c r="A129" s="80">
        <v>122</v>
      </c>
      <c r="B129" s="861" t="s">
        <v>1098</v>
      </c>
      <c r="C129" s="81" t="s">
        <v>809</v>
      </c>
      <c r="D129" s="160">
        <v>2.41</v>
      </c>
      <c r="E129" s="594">
        <f t="shared" si="2"/>
        <v>65793.460000000006</v>
      </c>
      <c r="I129" s="4">
        <f t="shared" si="3"/>
        <v>1</v>
      </c>
    </row>
    <row r="130" spans="1:9" ht="30" customHeight="1" x14ac:dyDescent="0.2">
      <c r="A130" s="80">
        <v>123</v>
      </c>
      <c r="B130" s="861" t="s">
        <v>1099</v>
      </c>
      <c r="C130" s="81" t="s">
        <v>338</v>
      </c>
      <c r="D130" s="160">
        <v>4.0199999999999996</v>
      </c>
      <c r="E130" s="594">
        <f t="shared" si="2"/>
        <v>109746.76</v>
      </c>
      <c r="I130" s="4">
        <f t="shared" si="3"/>
        <v>1</v>
      </c>
    </row>
    <row r="131" spans="1:9" ht="30" customHeight="1" x14ac:dyDescent="0.2">
      <c r="A131" s="80">
        <v>124</v>
      </c>
      <c r="B131" s="861" t="s">
        <v>1100</v>
      </c>
      <c r="C131" s="81" t="s">
        <v>638</v>
      </c>
      <c r="D131" s="160">
        <v>4.8899999999999997</v>
      </c>
      <c r="E131" s="594">
        <f t="shared" si="2"/>
        <v>133497.93</v>
      </c>
      <c r="I131" s="4">
        <f t="shared" si="3"/>
        <v>1</v>
      </c>
    </row>
    <row r="132" spans="1:9" ht="30" customHeight="1" x14ac:dyDescent="0.2">
      <c r="A132" s="80">
        <v>125</v>
      </c>
      <c r="B132" s="861" t="s">
        <v>1101</v>
      </c>
      <c r="C132" s="81" t="s">
        <v>339</v>
      </c>
      <c r="D132" s="160">
        <v>3.05</v>
      </c>
      <c r="E132" s="594">
        <f t="shared" si="2"/>
        <v>83265.58</v>
      </c>
      <c r="I132" s="4">
        <f t="shared" si="3"/>
        <v>1</v>
      </c>
    </row>
    <row r="133" spans="1:9" ht="30" customHeight="1" x14ac:dyDescent="0.2">
      <c r="A133" s="80">
        <v>126</v>
      </c>
      <c r="B133" s="861" t="s">
        <v>1102</v>
      </c>
      <c r="C133" s="81" t="s">
        <v>340</v>
      </c>
      <c r="D133" s="160">
        <v>5.31</v>
      </c>
      <c r="E133" s="594">
        <f t="shared" si="2"/>
        <v>144964.01</v>
      </c>
      <c r="I133" s="4">
        <f t="shared" si="3"/>
        <v>1</v>
      </c>
    </row>
    <row r="134" spans="1:9" ht="30" customHeight="1" x14ac:dyDescent="0.2">
      <c r="A134" s="80">
        <v>127</v>
      </c>
      <c r="B134" s="861" t="s">
        <v>1103</v>
      </c>
      <c r="C134" s="81" t="s">
        <v>341</v>
      </c>
      <c r="D134" s="160">
        <v>1.66</v>
      </c>
      <c r="E134" s="594">
        <f t="shared" si="2"/>
        <v>45318.32</v>
      </c>
      <c r="I134" s="4">
        <f t="shared" si="3"/>
        <v>1</v>
      </c>
    </row>
    <row r="135" spans="1:9" ht="30" customHeight="1" x14ac:dyDescent="0.2">
      <c r="A135" s="80">
        <v>128</v>
      </c>
      <c r="B135" s="861" t="s">
        <v>1104</v>
      </c>
      <c r="C135" s="81" t="s">
        <v>342</v>
      </c>
      <c r="D135" s="160">
        <v>2.77</v>
      </c>
      <c r="E135" s="594">
        <f t="shared" si="2"/>
        <v>75621.53</v>
      </c>
      <c r="I135" s="4">
        <f t="shared" si="3"/>
        <v>1</v>
      </c>
    </row>
    <row r="136" spans="1:9" ht="30" customHeight="1" x14ac:dyDescent="0.2">
      <c r="A136" s="80">
        <v>129</v>
      </c>
      <c r="B136" s="861" t="s">
        <v>1105</v>
      </c>
      <c r="C136" s="81" t="s">
        <v>639</v>
      </c>
      <c r="D136" s="160">
        <v>4.32</v>
      </c>
      <c r="E136" s="594">
        <f t="shared" si="2"/>
        <v>117936.82</v>
      </c>
      <c r="I136" s="4">
        <f t="shared" si="3"/>
        <v>1</v>
      </c>
    </row>
    <row r="137" spans="1:9" ht="15" customHeight="1" x14ac:dyDescent="0.2">
      <c r="A137" s="80">
        <v>130</v>
      </c>
      <c r="B137" s="861" t="s">
        <v>1106</v>
      </c>
      <c r="C137" s="81" t="s">
        <v>93</v>
      </c>
      <c r="D137" s="160">
        <v>1.29</v>
      </c>
      <c r="E137" s="594">
        <f t="shared" ref="E137:E242" si="4">D137*$D$3</f>
        <v>35217.25</v>
      </c>
      <c r="I137" s="4">
        <f t="shared" si="3"/>
        <v>1</v>
      </c>
    </row>
    <row r="138" spans="1:9" ht="15" customHeight="1" x14ac:dyDescent="0.2">
      <c r="A138" s="80">
        <v>131</v>
      </c>
      <c r="B138" s="861" t="s">
        <v>1107</v>
      </c>
      <c r="C138" s="81" t="s">
        <v>549</v>
      </c>
      <c r="D138" s="160">
        <v>1.55</v>
      </c>
      <c r="E138" s="594">
        <f t="shared" si="4"/>
        <v>42315.29</v>
      </c>
      <c r="I138" s="4">
        <f t="shared" ref="I138:I244" si="5">A138-A137</f>
        <v>1</v>
      </c>
    </row>
    <row r="139" spans="1:9" ht="15" customHeight="1" x14ac:dyDescent="0.2">
      <c r="A139" s="80">
        <v>132</v>
      </c>
      <c r="B139" s="861" t="s">
        <v>1108</v>
      </c>
      <c r="C139" s="81" t="s">
        <v>640</v>
      </c>
      <c r="D139" s="160">
        <v>1.71</v>
      </c>
      <c r="E139" s="594">
        <f t="shared" si="4"/>
        <v>46683.32</v>
      </c>
      <c r="I139" s="4">
        <f t="shared" si="5"/>
        <v>1</v>
      </c>
    </row>
    <row r="140" spans="1:9" ht="30" customHeight="1" x14ac:dyDescent="0.2">
      <c r="A140" s="80">
        <v>133</v>
      </c>
      <c r="B140" s="861" t="s">
        <v>1109</v>
      </c>
      <c r="C140" s="81" t="s">
        <v>810</v>
      </c>
      <c r="D140" s="160">
        <v>2.29</v>
      </c>
      <c r="E140" s="594">
        <f t="shared" si="4"/>
        <v>62517.440000000002</v>
      </c>
      <c r="I140" s="4">
        <f t="shared" si="5"/>
        <v>1</v>
      </c>
    </row>
    <row r="141" spans="1:9" ht="30" customHeight="1" x14ac:dyDescent="0.2">
      <c r="A141" s="80">
        <v>134</v>
      </c>
      <c r="B141" s="861" t="s">
        <v>1110</v>
      </c>
      <c r="C141" s="81" t="s">
        <v>811</v>
      </c>
      <c r="D141" s="160">
        <v>2.4900000000000002</v>
      </c>
      <c r="E141" s="594">
        <f t="shared" si="4"/>
        <v>67977.47</v>
      </c>
      <c r="I141" s="4">
        <f t="shared" si="5"/>
        <v>1</v>
      </c>
    </row>
    <row r="142" spans="1:9" ht="30" customHeight="1" x14ac:dyDescent="0.2">
      <c r="A142" s="80">
        <v>135</v>
      </c>
      <c r="B142" s="861" t="s">
        <v>1111</v>
      </c>
      <c r="C142" s="81" t="s">
        <v>812</v>
      </c>
      <c r="D142" s="160">
        <v>2.79</v>
      </c>
      <c r="E142" s="594">
        <f t="shared" si="4"/>
        <v>76167.53</v>
      </c>
      <c r="I142" s="4">
        <f t="shared" si="5"/>
        <v>1</v>
      </c>
    </row>
    <row r="143" spans="1:9" ht="30" customHeight="1" x14ac:dyDescent="0.2">
      <c r="A143" s="80">
        <v>136</v>
      </c>
      <c r="B143" s="861" t="s">
        <v>1112</v>
      </c>
      <c r="C143" s="81" t="s">
        <v>813</v>
      </c>
      <c r="D143" s="160">
        <v>3.95</v>
      </c>
      <c r="E143" s="594">
        <f t="shared" si="4"/>
        <v>107835.75</v>
      </c>
      <c r="I143" s="4">
        <f t="shared" si="5"/>
        <v>1</v>
      </c>
    </row>
    <row r="144" spans="1:9" ht="30" customHeight="1" x14ac:dyDescent="0.2">
      <c r="A144" s="80">
        <v>137</v>
      </c>
      <c r="B144" s="861" t="s">
        <v>1113</v>
      </c>
      <c r="C144" s="81" t="s">
        <v>641</v>
      </c>
      <c r="D144" s="160">
        <v>2.38</v>
      </c>
      <c r="E144" s="594">
        <f t="shared" si="4"/>
        <v>64974.45</v>
      </c>
      <c r="I144" s="4">
        <f t="shared" si="5"/>
        <v>1</v>
      </c>
    </row>
    <row r="145" spans="1:9" ht="30" customHeight="1" x14ac:dyDescent="0.2">
      <c r="A145" s="80">
        <v>138</v>
      </c>
      <c r="B145" s="861" t="s">
        <v>1114</v>
      </c>
      <c r="C145" s="81" t="s">
        <v>642</v>
      </c>
      <c r="D145" s="160">
        <v>2.63</v>
      </c>
      <c r="E145" s="594">
        <f t="shared" si="4"/>
        <v>71799.5</v>
      </c>
      <c r="I145" s="4">
        <f t="shared" si="5"/>
        <v>1</v>
      </c>
    </row>
    <row r="146" spans="1:9" ht="30" customHeight="1" x14ac:dyDescent="0.2">
      <c r="A146" s="80">
        <v>139</v>
      </c>
      <c r="B146" s="861" t="s">
        <v>1115</v>
      </c>
      <c r="C146" s="81" t="s">
        <v>643</v>
      </c>
      <c r="D146" s="160">
        <v>2.17</v>
      </c>
      <c r="E146" s="594">
        <f t="shared" si="4"/>
        <v>59241.41</v>
      </c>
      <c r="I146" s="4">
        <f t="shared" si="5"/>
        <v>1</v>
      </c>
    </row>
    <row r="147" spans="1:9" ht="30" customHeight="1" x14ac:dyDescent="0.2">
      <c r="A147" s="80">
        <v>140</v>
      </c>
      <c r="B147" s="861" t="s">
        <v>1116</v>
      </c>
      <c r="C147" s="81" t="s">
        <v>644</v>
      </c>
      <c r="D147" s="160">
        <v>3.43</v>
      </c>
      <c r="E147" s="594">
        <f t="shared" si="4"/>
        <v>93639.65</v>
      </c>
      <c r="I147" s="4">
        <f t="shared" si="5"/>
        <v>1</v>
      </c>
    </row>
    <row r="148" spans="1:9" ht="30" customHeight="1" x14ac:dyDescent="0.2">
      <c r="A148" s="80">
        <v>141</v>
      </c>
      <c r="B148" s="861" t="s">
        <v>1117</v>
      </c>
      <c r="C148" s="81" t="s">
        <v>645</v>
      </c>
      <c r="D148" s="160">
        <v>4.2699999999999996</v>
      </c>
      <c r="E148" s="594">
        <f t="shared" si="4"/>
        <v>116571.81</v>
      </c>
      <c r="I148" s="4">
        <f t="shared" si="5"/>
        <v>1</v>
      </c>
    </row>
    <row r="149" spans="1:9" ht="30" customHeight="1" x14ac:dyDescent="0.2">
      <c r="A149" s="80">
        <v>142</v>
      </c>
      <c r="B149" s="861" t="s">
        <v>1118</v>
      </c>
      <c r="C149" s="81" t="s">
        <v>56</v>
      </c>
      <c r="D149" s="160">
        <v>3.66</v>
      </c>
      <c r="E149" s="594">
        <f t="shared" si="4"/>
        <v>99918.7</v>
      </c>
      <c r="I149" s="4">
        <f t="shared" si="5"/>
        <v>1</v>
      </c>
    </row>
    <row r="150" spans="1:9" ht="30" customHeight="1" x14ac:dyDescent="0.2">
      <c r="A150" s="80">
        <v>143</v>
      </c>
      <c r="B150" s="861" t="s">
        <v>1119</v>
      </c>
      <c r="C150" s="81" t="s">
        <v>814</v>
      </c>
      <c r="D150" s="160">
        <v>2.81</v>
      </c>
      <c r="E150" s="594">
        <f t="shared" si="4"/>
        <v>76713.53</v>
      </c>
      <c r="I150" s="4">
        <f t="shared" si="5"/>
        <v>1</v>
      </c>
    </row>
    <row r="151" spans="1:9" ht="30" customHeight="1" x14ac:dyDescent="0.2">
      <c r="A151" s="80">
        <v>144</v>
      </c>
      <c r="B151" s="861" t="s">
        <v>1120</v>
      </c>
      <c r="C151" s="81" t="s">
        <v>344</v>
      </c>
      <c r="D151" s="160">
        <v>3.42</v>
      </c>
      <c r="E151" s="594">
        <f t="shared" si="4"/>
        <v>93366.65</v>
      </c>
      <c r="I151" s="4">
        <f t="shared" si="5"/>
        <v>1</v>
      </c>
    </row>
    <row r="152" spans="1:9" ht="30" customHeight="1" x14ac:dyDescent="0.2">
      <c r="A152" s="80">
        <v>145</v>
      </c>
      <c r="B152" s="861" t="s">
        <v>1121</v>
      </c>
      <c r="C152" s="81" t="s">
        <v>345</v>
      </c>
      <c r="D152" s="160">
        <v>5.31</v>
      </c>
      <c r="E152" s="594">
        <f t="shared" si="4"/>
        <v>144964.01</v>
      </c>
      <c r="I152" s="4">
        <f t="shared" si="5"/>
        <v>1</v>
      </c>
    </row>
    <row r="153" spans="1:9" ht="30" customHeight="1" x14ac:dyDescent="0.2">
      <c r="A153" s="80">
        <v>146</v>
      </c>
      <c r="B153" s="861" t="s">
        <v>1122</v>
      </c>
      <c r="C153" s="81" t="s">
        <v>57</v>
      </c>
      <c r="D153" s="160">
        <v>2.86</v>
      </c>
      <c r="E153" s="594">
        <f t="shared" si="4"/>
        <v>78078.539999999994</v>
      </c>
      <c r="I153" s="4">
        <f t="shared" si="5"/>
        <v>1</v>
      </c>
    </row>
    <row r="154" spans="1:9" ht="30" customHeight="1" x14ac:dyDescent="0.2">
      <c r="A154" s="80">
        <v>147</v>
      </c>
      <c r="B154" s="861" t="s">
        <v>1123</v>
      </c>
      <c r="C154" s="81" t="s">
        <v>58</v>
      </c>
      <c r="D154" s="160">
        <v>4.3099999999999996</v>
      </c>
      <c r="E154" s="594">
        <f t="shared" si="4"/>
        <v>117663.82</v>
      </c>
      <c r="I154" s="4">
        <f t="shared" si="5"/>
        <v>1</v>
      </c>
    </row>
    <row r="155" spans="1:9" ht="30" customHeight="1" x14ac:dyDescent="0.2">
      <c r="A155" s="1214">
        <v>148</v>
      </c>
      <c r="B155" s="861" t="s">
        <v>4934</v>
      </c>
      <c r="C155" s="81" t="s">
        <v>4686</v>
      </c>
      <c r="D155" s="160"/>
      <c r="E155" s="594">
        <v>6825.05</v>
      </c>
      <c r="I155" s="4">
        <f t="shared" si="5"/>
        <v>1</v>
      </c>
    </row>
    <row r="156" spans="1:9" ht="30" customHeight="1" x14ac:dyDescent="0.2">
      <c r="A156" s="1215"/>
      <c r="B156" s="861" t="s">
        <v>4935</v>
      </c>
      <c r="C156" s="81" t="s">
        <v>4688</v>
      </c>
      <c r="D156" s="160"/>
      <c r="E156" s="594">
        <v>10101.07</v>
      </c>
      <c r="I156" s="4">
        <f t="shared" si="5"/>
        <v>-148</v>
      </c>
    </row>
    <row r="157" spans="1:9" ht="30" customHeight="1" x14ac:dyDescent="0.2">
      <c r="A157" s="1215"/>
      <c r="B157" s="861" t="s">
        <v>4936</v>
      </c>
      <c r="C157" s="81" t="s">
        <v>4690</v>
      </c>
      <c r="D157" s="160"/>
      <c r="E157" s="594">
        <v>16926.12</v>
      </c>
      <c r="I157" s="4">
        <f t="shared" si="5"/>
        <v>0</v>
      </c>
    </row>
    <row r="158" spans="1:9" ht="30" customHeight="1" x14ac:dyDescent="0.2">
      <c r="A158" s="1215"/>
      <c r="B158" s="861" t="s">
        <v>4937</v>
      </c>
      <c r="C158" s="81" t="s">
        <v>4692</v>
      </c>
      <c r="D158" s="160"/>
      <c r="E158" s="594">
        <v>24843.17</v>
      </c>
      <c r="I158" s="4">
        <f t="shared" si="5"/>
        <v>0</v>
      </c>
    </row>
    <row r="159" spans="1:9" ht="30" customHeight="1" x14ac:dyDescent="0.2">
      <c r="A159" s="1216"/>
      <c r="B159" s="861" t="s">
        <v>4938</v>
      </c>
      <c r="C159" s="81" t="s">
        <v>4694</v>
      </c>
      <c r="D159" s="160"/>
      <c r="E159" s="594">
        <v>71253.5</v>
      </c>
      <c r="I159" s="4">
        <f t="shared" si="5"/>
        <v>0</v>
      </c>
    </row>
    <row r="160" spans="1:9" ht="30" customHeight="1" x14ac:dyDescent="0.2">
      <c r="A160" s="1214">
        <v>149</v>
      </c>
      <c r="B160" s="861" t="s">
        <v>4939</v>
      </c>
      <c r="C160" s="81" t="s">
        <v>4698</v>
      </c>
      <c r="D160" s="160"/>
      <c r="E160" s="594">
        <v>9555.07</v>
      </c>
      <c r="I160" s="4">
        <f t="shared" si="5"/>
        <v>149</v>
      </c>
    </row>
    <row r="161" spans="1:9" ht="30" customHeight="1" x14ac:dyDescent="0.2">
      <c r="A161" s="1215"/>
      <c r="B161" s="861" t="s">
        <v>4940</v>
      </c>
      <c r="C161" s="81" t="s">
        <v>4700</v>
      </c>
      <c r="D161" s="160"/>
      <c r="E161" s="594">
        <v>15015.1</v>
      </c>
      <c r="I161" s="4">
        <f t="shared" si="5"/>
        <v>-149</v>
      </c>
    </row>
    <row r="162" spans="1:9" ht="30" customHeight="1" x14ac:dyDescent="0.2">
      <c r="A162" s="1215"/>
      <c r="B162" s="861" t="s">
        <v>4941</v>
      </c>
      <c r="C162" s="81" t="s">
        <v>4702</v>
      </c>
      <c r="D162" s="160"/>
      <c r="E162" s="594">
        <v>22659.16</v>
      </c>
      <c r="I162" s="4">
        <f t="shared" si="5"/>
        <v>0</v>
      </c>
    </row>
    <row r="163" spans="1:9" ht="30" customHeight="1" x14ac:dyDescent="0.2">
      <c r="A163" s="1215"/>
      <c r="B163" s="861" t="s">
        <v>4942</v>
      </c>
      <c r="C163" s="81" t="s">
        <v>4704</v>
      </c>
      <c r="D163" s="160"/>
      <c r="E163" s="594">
        <v>37674.26</v>
      </c>
      <c r="I163" s="4">
        <f t="shared" si="5"/>
        <v>0</v>
      </c>
    </row>
    <row r="164" spans="1:9" ht="30" customHeight="1" x14ac:dyDescent="0.2">
      <c r="A164" s="1215"/>
      <c r="B164" s="861" t="s">
        <v>4943</v>
      </c>
      <c r="C164" s="81" t="s">
        <v>4706</v>
      </c>
      <c r="D164" s="160"/>
      <c r="E164" s="594">
        <v>58968.41</v>
      </c>
      <c r="I164" s="4">
        <f t="shared" si="5"/>
        <v>0</v>
      </c>
    </row>
    <row r="165" spans="1:9" ht="30" customHeight="1" x14ac:dyDescent="0.2">
      <c r="A165" s="1216"/>
      <c r="B165" s="861" t="s">
        <v>4944</v>
      </c>
      <c r="C165" s="81" t="s">
        <v>4708</v>
      </c>
      <c r="D165" s="160"/>
      <c r="E165" s="594">
        <v>106743.74</v>
      </c>
      <c r="I165" s="4">
        <f t="shared" si="5"/>
        <v>0</v>
      </c>
    </row>
    <row r="166" spans="1:9" ht="30" customHeight="1" x14ac:dyDescent="0.2">
      <c r="A166" s="1214">
        <v>150</v>
      </c>
      <c r="B166" s="861" t="s">
        <v>4945</v>
      </c>
      <c r="C166" s="81" t="s">
        <v>4710</v>
      </c>
      <c r="D166" s="160"/>
      <c r="E166" s="594">
        <v>22113.15</v>
      </c>
      <c r="I166" s="4">
        <f t="shared" si="5"/>
        <v>150</v>
      </c>
    </row>
    <row r="167" spans="1:9" ht="30" customHeight="1" x14ac:dyDescent="0.2">
      <c r="A167" s="1215"/>
      <c r="B167" s="861" t="s">
        <v>4946</v>
      </c>
      <c r="C167" s="81" t="s">
        <v>4712</v>
      </c>
      <c r="D167" s="160"/>
      <c r="E167" s="594">
        <v>39039.269999999997</v>
      </c>
      <c r="I167" s="4">
        <f t="shared" si="5"/>
        <v>-150</v>
      </c>
    </row>
    <row r="168" spans="1:9" ht="30" customHeight="1" x14ac:dyDescent="0.2">
      <c r="A168" s="1215"/>
      <c r="B168" s="861" t="s">
        <v>4947</v>
      </c>
      <c r="C168" s="81" t="s">
        <v>4714</v>
      </c>
      <c r="D168" s="160"/>
      <c r="E168" s="594">
        <v>57603.4</v>
      </c>
      <c r="I168" s="4">
        <f t="shared" si="5"/>
        <v>0</v>
      </c>
    </row>
    <row r="169" spans="1:9" ht="30" customHeight="1" x14ac:dyDescent="0.2">
      <c r="A169" s="1215"/>
      <c r="B169" s="861" t="s">
        <v>4948</v>
      </c>
      <c r="C169" s="81" t="s">
        <v>4716</v>
      </c>
      <c r="D169" s="160"/>
      <c r="E169" s="594">
        <v>71526.5</v>
      </c>
      <c r="I169" s="4">
        <f t="shared" si="5"/>
        <v>0</v>
      </c>
    </row>
    <row r="170" spans="1:9" ht="30" customHeight="1" x14ac:dyDescent="0.2">
      <c r="A170" s="1216"/>
      <c r="B170" s="861" t="s">
        <v>4949</v>
      </c>
      <c r="C170" s="81" t="s">
        <v>4950</v>
      </c>
      <c r="D170" s="160"/>
      <c r="E170" s="594">
        <v>104013.72</v>
      </c>
      <c r="I170" s="4">
        <f t="shared" si="5"/>
        <v>0</v>
      </c>
    </row>
    <row r="171" spans="1:9" ht="30" customHeight="1" x14ac:dyDescent="0.2">
      <c r="A171" s="1214">
        <v>151</v>
      </c>
      <c r="B171" s="861" t="s">
        <v>4951</v>
      </c>
      <c r="C171" s="81" t="s">
        <v>4718</v>
      </c>
      <c r="D171" s="160"/>
      <c r="E171" s="594">
        <v>21567.15</v>
      </c>
      <c r="I171" s="4">
        <f t="shared" si="5"/>
        <v>151</v>
      </c>
    </row>
    <row r="172" spans="1:9" ht="30" customHeight="1" x14ac:dyDescent="0.2">
      <c r="A172" s="1215"/>
      <c r="B172" s="861" t="s">
        <v>4952</v>
      </c>
      <c r="C172" s="81" t="s">
        <v>4720</v>
      </c>
      <c r="D172" s="160"/>
      <c r="E172" s="594">
        <v>47775.33</v>
      </c>
      <c r="I172" s="4">
        <f t="shared" si="5"/>
        <v>-151</v>
      </c>
    </row>
    <row r="173" spans="1:9" ht="30" customHeight="1" x14ac:dyDescent="0.2">
      <c r="A173" s="1215"/>
      <c r="B173" s="861" t="s">
        <v>4953</v>
      </c>
      <c r="C173" s="81" t="s">
        <v>4722</v>
      </c>
      <c r="D173" s="160"/>
      <c r="E173" s="594">
        <v>73710.509999999995</v>
      </c>
      <c r="I173" s="4">
        <f t="shared" si="5"/>
        <v>0</v>
      </c>
    </row>
    <row r="174" spans="1:9" ht="30" customHeight="1" x14ac:dyDescent="0.2">
      <c r="A174" s="1215"/>
      <c r="B174" s="861" t="s">
        <v>4954</v>
      </c>
      <c r="C174" s="81" t="s">
        <v>4724</v>
      </c>
      <c r="D174" s="160"/>
      <c r="E174" s="594">
        <v>91728.639999999999</v>
      </c>
      <c r="I174" s="4">
        <f t="shared" si="5"/>
        <v>0</v>
      </c>
    </row>
    <row r="175" spans="1:9" ht="30" customHeight="1" x14ac:dyDescent="0.2">
      <c r="A175" s="1216"/>
      <c r="B175" s="861" t="s">
        <v>4955</v>
      </c>
      <c r="C175" s="81" t="s">
        <v>4956</v>
      </c>
      <c r="D175" s="160"/>
      <c r="E175" s="594">
        <v>105378.73</v>
      </c>
      <c r="I175" s="4">
        <f t="shared" si="5"/>
        <v>0</v>
      </c>
    </row>
    <row r="176" spans="1:9" ht="30" customHeight="1" x14ac:dyDescent="0.2">
      <c r="A176" s="1214">
        <v>152</v>
      </c>
      <c r="B176" s="861" t="s">
        <v>4957</v>
      </c>
      <c r="C176" s="81" t="s">
        <v>4726</v>
      </c>
      <c r="D176" s="160"/>
      <c r="E176" s="594">
        <v>39039.269999999997</v>
      </c>
      <c r="I176" s="4">
        <f t="shared" si="5"/>
        <v>152</v>
      </c>
    </row>
    <row r="177" spans="1:9" ht="30" customHeight="1" x14ac:dyDescent="0.2">
      <c r="A177" s="1215"/>
      <c r="B177" s="861" t="s">
        <v>4958</v>
      </c>
      <c r="C177" s="81" t="s">
        <v>4728</v>
      </c>
      <c r="D177" s="160"/>
      <c r="E177" s="594">
        <v>52143.360000000001</v>
      </c>
      <c r="I177" s="4">
        <f t="shared" si="5"/>
        <v>-152</v>
      </c>
    </row>
    <row r="178" spans="1:9" ht="30" customHeight="1" x14ac:dyDescent="0.2">
      <c r="A178" s="1215"/>
      <c r="B178" s="861" t="s">
        <v>4959</v>
      </c>
      <c r="C178" s="81" t="s">
        <v>4730</v>
      </c>
      <c r="D178" s="160"/>
      <c r="E178" s="594">
        <v>73164.509999999995</v>
      </c>
      <c r="I178" s="4">
        <f t="shared" si="5"/>
        <v>0</v>
      </c>
    </row>
    <row r="179" spans="1:9" ht="30" customHeight="1" x14ac:dyDescent="0.2">
      <c r="A179" s="1215"/>
      <c r="B179" s="861" t="s">
        <v>4960</v>
      </c>
      <c r="C179" s="81" t="s">
        <v>4732</v>
      </c>
      <c r="D179" s="160"/>
      <c r="E179" s="594">
        <v>91182.63</v>
      </c>
      <c r="I179" s="4">
        <f t="shared" si="5"/>
        <v>0</v>
      </c>
    </row>
    <row r="180" spans="1:9" ht="30" customHeight="1" x14ac:dyDescent="0.2">
      <c r="A180" s="1215"/>
      <c r="B180" s="861" t="s">
        <v>4961</v>
      </c>
      <c r="C180" s="81" t="s">
        <v>4734</v>
      </c>
      <c r="D180" s="160"/>
      <c r="E180" s="594">
        <v>110019.77</v>
      </c>
      <c r="I180" s="4">
        <f t="shared" si="5"/>
        <v>0</v>
      </c>
    </row>
    <row r="181" spans="1:9" ht="30" customHeight="1" x14ac:dyDescent="0.2">
      <c r="A181" s="1215"/>
      <c r="B181" s="861" t="s">
        <v>4962</v>
      </c>
      <c r="C181" s="81" t="s">
        <v>4963</v>
      </c>
      <c r="D181" s="160"/>
      <c r="E181" s="594">
        <v>124761.87</v>
      </c>
      <c r="I181" s="4">
        <f t="shared" si="5"/>
        <v>0</v>
      </c>
    </row>
    <row r="182" spans="1:9" ht="30" customHeight="1" x14ac:dyDescent="0.2">
      <c r="A182" s="1216"/>
      <c r="B182" s="861" t="s">
        <v>4964</v>
      </c>
      <c r="C182" s="81" t="s">
        <v>4965</v>
      </c>
      <c r="D182" s="160"/>
      <c r="E182" s="594">
        <v>129402.9</v>
      </c>
      <c r="I182" s="4">
        <f t="shared" si="5"/>
        <v>0</v>
      </c>
    </row>
    <row r="183" spans="1:9" ht="30" customHeight="1" x14ac:dyDescent="0.2">
      <c r="A183" s="1214">
        <v>153</v>
      </c>
      <c r="B183" s="861" t="s">
        <v>4966</v>
      </c>
      <c r="C183" s="81" t="s">
        <v>4736</v>
      </c>
      <c r="D183" s="160"/>
      <c r="E183" s="594">
        <v>40131.279999999999</v>
      </c>
      <c r="I183" s="4">
        <f t="shared" si="5"/>
        <v>153</v>
      </c>
    </row>
    <row r="184" spans="1:9" ht="30" customHeight="1" x14ac:dyDescent="0.2">
      <c r="A184" s="1215"/>
      <c r="B184" s="861" t="s">
        <v>4967</v>
      </c>
      <c r="C184" s="81" t="s">
        <v>4738</v>
      </c>
      <c r="D184" s="160"/>
      <c r="E184" s="594">
        <v>58695.41</v>
      </c>
      <c r="I184" s="4">
        <f t="shared" si="5"/>
        <v>-153</v>
      </c>
    </row>
    <row r="185" spans="1:9" ht="30" customHeight="1" x14ac:dyDescent="0.2">
      <c r="A185" s="1215"/>
      <c r="B185" s="861" t="s">
        <v>4968</v>
      </c>
      <c r="C185" s="81" t="s">
        <v>4740</v>
      </c>
      <c r="D185" s="160"/>
      <c r="E185" s="594">
        <v>98553.69</v>
      </c>
      <c r="I185" s="4">
        <f t="shared" si="5"/>
        <v>0</v>
      </c>
    </row>
    <row r="186" spans="1:9" ht="30" customHeight="1" x14ac:dyDescent="0.2">
      <c r="A186" s="1215"/>
      <c r="B186" s="861" t="s">
        <v>4969</v>
      </c>
      <c r="C186" s="81" t="s">
        <v>4742</v>
      </c>
      <c r="D186" s="160"/>
      <c r="E186" s="594">
        <v>119847.83</v>
      </c>
      <c r="I186" s="4">
        <f t="shared" si="5"/>
        <v>0</v>
      </c>
    </row>
    <row r="187" spans="1:9" ht="30" customHeight="1" x14ac:dyDescent="0.2">
      <c r="A187" s="1216"/>
      <c r="B187" s="861" t="s">
        <v>4970</v>
      </c>
      <c r="C187" s="81" t="s">
        <v>4971</v>
      </c>
      <c r="D187" s="160"/>
      <c r="E187" s="594">
        <v>202294.41</v>
      </c>
      <c r="I187" s="4">
        <f t="shared" si="5"/>
        <v>0</v>
      </c>
    </row>
    <row r="188" spans="1:9" ht="30" customHeight="1" x14ac:dyDescent="0.2">
      <c r="A188" s="1214">
        <v>154</v>
      </c>
      <c r="B188" s="861" t="s">
        <v>4972</v>
      </c>
      <c r="C188" s="81" t="s">
        <v>4744</v>
      </c>
      <c r="D188" s="160"/>
      <c r="E188" s="594">
        <v>82173.570000000007</v>
      </c>
      <c r="I188" s="4">
        <f t="shared" si="5"/>
        <v>154</v>
      </c>
    </row>
    <row r="189" spans="1:9" ht="30" customHeight="1" x14ac:dyDescent="0.2">
      <c r="A189" s="1215"/>
      <c r="B189" s="861" t="s">
        <v>4973</v>
      </c>
      <c r="C189" s="81" t="s">
        <v>4746</v>
      </c>
      <c r="D189" s="160"/>
      <c r="E189" s="594">
        <v>111657.78</v>
      </c>
      <c r="I189" s="4">
        <f t="shared" si="5"/>
        <v>-154</v>
      </c>
    </row>
    <row r="190" spans="1:9" ht="30" customHeight="1" x14ac:dyDescent="0.2">
      <c r="A190" s="1215"/>
      <c r="B190" s="861" t="s">
        <v>4974</v>
      </c>
      <c r="C190" s="81" t="s">
        <v>4748</v>
      </c>
      <c r="D190" s="160"/>
      <c r="E190" s="594">
        <v>129402.9</v>
      </c>
      <c r="I190" s="4">
        <f t="shared" si="5"/>
        <v>0</v>
      </c>
    </row>
    <row r="191" spans="1:9" ht="30" customHeight="1" x14ac:dyDescent="0.2">
      <c r="A191" s="1216"/>
      <c r="B191" s="861" t="s">
        <v>4975</v>
      </c>
      <c r="C191" s="81" t="s">
        <v>4750</v>
      </c>
      <c r="D191" s="160"/>
      <c r="E191" s="594">
        <v>181819.27</v>
      </c>
      <c r="I191" s="4">
        <f t="shared" si="5"/>
        <v>0</v>
      </c>
    </row>
    <row r="192" spans="1:9" ht="30" customHeight="1" x14ac:dyDescent="0.2">
      <c r="A192" s="1214">
        <v>155</v>
      </c>
      <c r="B192" s="861" t="s">
        <v>4976</v>
      </c>
      <c r="C192" s="81" t="s">
        <v>4752</v>
      </c>
      <c r="D192" s="160"/>
      <c r="E192" s="594">
        <v>46683.32</v>
      </c>
      <c r="I192" s="4">
        <f t="shared" si="5"/>
        <v>155</v>
      </c>
    </row>
    <row r="193" spans="1:9" ht="30" customHeight="1" x14ac:dyDescent="0.2">
      <c r="A193" s="1215"/>
      <c r="B193" s="861" t="s">
        <v>4977</v>
      </c>
      <c r="C193" s="81" t="s">
        <v>4754</v>
      </c>
      <c r="D193" s="160"/>
      <c r="E193" s="594">
        <v>110292.77</v>
      </c>
      <c r="I193" s="4">
        <f t="shared" si="5"/>
        <v>-155</v>
      </c>
    </row>
    <row r="194" spans="1:9" ht="30" customHeight="1" x14ac:dyDescent="0.2">
      <c r="A194" s="1215"/>
      <c r="B194" s="861" t="s">
        <v>4978</v>
      </c>
      <c r="C194" s="81" t="s">
        <v>4756</v>
      </c>
      <c r="D194" s="160"/>
      <c r="E194" s="594">
        <v>168169.17</v>
      </c>
      <c r="I194" s="4">
        <f t="shared" si="5"/>
        <v>0</v>
      </c>
    </row>
    <row r="195" spans="1:9" ht="30" customHeight="1" x14ac:dyDescent="0.2">
      <c r="A195" s="1215"/>
      <c r="B195" s="861" t="s">
        <v>4979</v>
      </c>
      <c r="C195" s="81" t="s">
        <v>4758</v>
      </c>
      <c r="D195" s="160"/>
      <c r="E195" s="594">
        <v>194104.35</v>
      </c>
      <c r="I195" s="4">
        <f t="shared" si="5"/>
        <v>0</v>
      </c>
    </row>
    <row r="196" spans="1:9" ht="30" customHeight="1" x14ac:dyDescent="0.2">
      <c r="A196" s="1216"/>
      <c r="B196" s="861" t="s">
        <v>4980</v>
      </c>
      <c r="C196" s="81" t="s">
        <v>4981</v>
      </c>
      <c r="D196" s="160"/>
      <c r="E196" s="594">
        <v>239968.67</v>
      </c>
      <c r="I196" s="4">
        <f t="shared" si="5"/>
        <v>0</v>
      </c>
    </row>
    <row r="197" spans="1:9" ht="30" customHeight="1" x14ac:dyDescent="0.2">
      <c r="A197" s="1214">
        <v>156</v>
      </c>
      <c r="B197" s="861" t="s">
        <v>4982</v>
      </c>
      <c r="C197" s="81" t="s">
        <v>4760</v>
      </c>
      <c r="D197" s="160"/>
      <c r="E197" s="594">
        <v>158068.1</v>
      </c>
      <c r="I197" s="4">
        <f t="shared" si="5"/>
        <v>156</v>
      </c>
    </row>
    <row r="198" spans="1:9" ht="30" customHeight="1" x14ac:dyDescent="0.2">
      <c r="A198" s="1215"/>
      <c r="B198" s="861" t="s">
        <v>4983</v>
      </c>
      <c r="C198" s="81" t="s">
        <v>4762</v>
      </c>
      <c r="D198" s="160"/>
      <c r="E198" s="594">
        <v>194104.35</v>
      </c>
      <c r="I198" s="4">
        <f t="shared" si="5"/>
        <v>-156</v>
      </c>
    </row>
    <row r="199" spans="1:9" ht="30" customHeight="1" x14ac:dyDescent="0.2">
      <c r="A199" s="1216"/>
      <c r="B199" s="861" t="s">
        <v>4984</v>
      </c>
      <c r="C199" s="81" t="s">
        <v>4764</v>
      </c>
      <c r="D199" s="160"/>
      <c r="E199" s="594">
        <v>259351.81</v>
      </c>
      <c r="I199" s="4">
        <f t="shared" si="5"/>
        <v>0</v>
      </c>
    </row>
    <row r="200" spans="1:9" ht="30" customHeight="1" x14ac:dyDescent="0.2">
      <c r="A200" s="1214">
        <v>157</v>
      </c>
      <c r="B200" s="861" t="s">
        <v>4985</v>
      </c>
      <c r="C200" s="81" t="s">
        <v>4766</v>
      </c>
      <c r="D200" s="160"/>
      <c r="E200" s="594">
        <v>224680.56</v>
      </c>
      <c r="I200" s="4">
        <f t="shared" si="5"/>
        <v>157</v>
      </c>
    </row>
    <row r="201" spans="1:9" ht="30" customHeight="1" x14ac:dyDescent="0.2">
      <c r="A201" s="1215"/>
      <c r="B201" s="861" t="s">
        <v>4986</v>
      </c>
      <c r="C201" s="81" t="s">
        <v>4768</v>
      </c>
      <c r="D201" s="160"/>
      <c r="E201" s="594">
        <v>247885.73</v>
      </c>
      <c r="I201" s="4">
        <f t="shared" si="5"/>
        <v>-157</v>
      </c>
    </row>
    <row r="202" spans="1:9" ht="30" customHeight="1" x14ac:dyDescent="0.2">
      <c r="A202" s="1216"/>
      <c r="B202" s="861" t="s">
        <v>4987</v>
      </c>
      <c r="C202" s="81" t="s">
        <v>4770</v>
      </c>
      <c r="D202" s="160"/>
      <c r="E202" s="594">
        <v>292931.03999999998</v>
      </c>
      <c r="I202" s="4">
        <f t="shared" si="5"/>
        <v>0</v>
      </c>
    </row>
    <row r="203" spans="1:9" ht="30" customHeight="1" x14ac:dyDescent="0.2">
      <c r="A203" s="1214">
        <v>158</v>
      </c>
      <c r="B203" s="861" t="s">
        <v>4988</v>
      </c>
      <c r="C203" s="81" t="s">
        <v>4772</v>
      </c>
      <c r="D203" s="160"/>
      <c r="E203" s="594">
        <v>160798.12</v>
      </c>
      <c r="I203" s="4">
        <f t="shared" si="5"/>
        <v>158</v>
      </c>
    </row>
    <row r="204" spans="1:9" ht="30" customHeight="1" x14ac:dyDescent="0.2">
      <c r="A204" s="1215"/>
      <c r="B204" s="861" t="s">
        <v>4989</v>
      </c>
      <c r="C204" s="81" t="s">
        <v>4774</v>
      </c>
      <c r="D204" s="160"/>
      <c r="E204" s="594">
        <v>261262.82</v>
      </c>
      <c r="I204" s="4">
        <f t="shared" si="5"/>
        <v>-158</v>
      </c>
    </row>
    <row r="205" spans="1:9" ht="30" customHeight="1" x14ac:dyDescent="0.2">
      <c r="A205" s="1216"/>
      <c r="B205" s="861" t="s">
        <v>4990</v>
      </c>
      <c r="C205" s="81" t="s">
        <v>4776</v>
      </c>
      <c r="D205" s="160"/>
      <c r="E205" s="594">
        <v>339341.36</v>
      </c>
      <c r="I205" s="4">
        <f t="shared" si="5"/>
        <v>0</v>
      </c>
    </row>
    <row r="206" spans="1:9" ht="30" customHeight="1" x14ac:dyDescent="0.2">
      <c r="A206" s="1214">
        <v>159</v>
      </c>
      <c r="B206" s="861" t="s">
        <v>4991</v>
      </c>
      <c r="C206" s="81" t="s">
        <v>4778</v>
      </c>
      <c r="D206" s="160"/>
      <c r="E206" s="594">
        <v>220858.54</v>
      </c>
      <c r="I206" s="4">
        <f t="shared" si="5"/>
        <v>159</v>
      </c>
    </row>
    <row r="207" spans="1:9" ht="30" customHeight="1" x14ac:dyDescent="0.2">
      <c r="A207" s="1215"/>
      <c r="B207" s="861" t="s">
        <v>4992</v>
      </c>
      <c r="C207" s="81" t="s">
        <v>4780</v>
      </c>
      <c r="D207" s="160"/>
      <c r="E207" s="594">
        <v>318866.21999999997</v>
      </c>
      <c r="I207" s="4">
        <f t="shared" si="5"/>
        <v>-159</v>
      </c>
    </row>
    <row r="208" spans="1:9" ht="30" customHeight="1" x14ac:dyDescent="0.2">
      <c r="A208" s="1216"/>
      <c r="B208" s="861" t="s">
        <v>4993</v>
      </c>
      <c r="C208" s="81" t="s">
        <v>4782</v>
      </c>
      <c r="D208" s="160"/>
      <c r="E208" s="594">
        <v>462192.22</v>
      </c>
      <c r="I208" s="4">
        <f t="shared" si="5"/>
        <v>0</v>
      </c>
    </row>
    <row r="209" spans="1:9" ht="30" customHeight="1" x14ac:dyDescent="0.2">
      <c r="A209" s="1214">
        <v>160</v>
      </c>
      <c r="B209" s="861" t="s">
        <v>4994</v>
      </c>
      <c r="C209" s="81" t="s">
        <v>4784</v>
      </c>
      <c r="D209" s="160"/>
      <c r="E209" s="594">
        <v>392303.73</v>
      </c>
      <c r="I209" s="4">
        <f t="shared" si="5"/>
        <v>160</v>
      </c>
    </row>
    <row r="210" spans="1:9" ht="30" customHeight="1" x14ac:dyDescent="0.2">
      <c r="A210" s="1216"/>
      <c r="B210" s="861" t="s">
        <v>4995</v>
      </c>
      <c r="C210" s="81" t="s">
        <v>4786</v>
      </c>
      <c r="D210" s="160"/>
      <c r="E210" s="594">
        <v>961785.69</v>
      </c>
      <c r="I210" s="4">
        <f t="shared" si="5"/>
        <v>-160</v>
      </c>
    </row>
    <row r="211" spans="1:9" ht="30" customHeight="1" x14ac:dyDescent="0.2">
      <c r="A211" s="181">
        <v>161</v>
      </c>
      <c r="B211" s="861" t="s">
        <v>1124</v>
      </c>
      <c r="C211" s="81" t="s">
        <v>1951</v>
      </c>
      <c r="D211" s="161">
        <v>2.93</v>
      </c>
      <c r="E211" s="594">
        <f t="shared" si="4"/>
        <v>79989.56</v>
      </c>
      <c r="I211" s="4">
        <f t="shared" si="5"/>
        <v>161</v>
      </c>
    </row>
    <row r="212" spans="1:9" ht="30" customHeight="1" x14ac:dyDescent="0.2">
      <c r="A212" s="80">
        <v>162</v>
      </c>
      <c r="B212" s="861" t="s">
        <v>1125</v>
      </c>
      <c r="C212" s="81" t="s">
        <v>1952</v>
      </c>
      <c r="D212" s="160">
        <v>1.24</v>
      </c>
      <c r="E212" s="594">
        <f t="shared" si="4"/>
        <v>33852.239999999998</v>
      </c>
      <c r="I212" s="4">
        <f t="shared" si="5"/>
        <v>1</v>
      </c>
    </row>
    <row r="213" spans="1:9" ht="15" customHeight="1" x14ac:dyDescent="0.2">
      <c r="A213" s="181">
        <v>163</v>
      </c>
      <c r="B213" s="861" t="s">
        <v>1126</v>
      </c>
      <c r="C213" s="81" t="s">
        <v>677</v>
      </c>
      <c r="D213" s="160">
        <v>0.73</v>
      </c>
      <c r="E213" s="594">
        <f t="shared" si="4"/>
        <v>19929.14</v>
      </c>
      <c r="I213" s="4">
        <f t="shared" si="5"/>
        <v>1</v>
      </c>
    </row>
    <row r="214" spans="1:9" ht="15" customHeight="1" x14ac:dyDescent="0.2">
      <c r="A214" s="80">
        <v>164</v>
      </c>
      <c r="B214" s="861" t="s">
        <v>1127</v>
      </c>
      <c r="C214" s="81" t="s">
        <v>348</v>
      </c>
      <c r="D214" s="160">
        <v>0.99</v>
      </c>
      <c r="E214" s="594">
        <f t="shared" si="4"/>
        <v>27027.19</v>
      </c>
      <c r="I214" s="4">
        <f t="shared" si="5"/>
        <v>1</v>
      </c>
    </row>
    <row r="215" spans="1:9" ht="15" customHeight="1" x14ac:dyDescent="0.2">
      <c r="A215" s="181">
        <v>165</v>
      </c>
      <c r="B215" s="861" t="s">
        <v>1128</v>
      </c>
      <c r="C215" s="81" t="s">
        <v>322</v>
      </c>
      <c r="D215" s="160">
        <v>2.5099999999999998</v>
      </c>
      <c r="E215" s="594">
        <f t="shared" si="4"/>
        <v>68523.48</v>
      </c>
      <c r="I215" s="4">
        <f t="shared" si="5"/>
        <v>1</v>
      </c>
    </row>
    <row r="216" spans="1:9" ht="15" customHeight="1" x14ac:dyDescent="0.2">
      <c r="A216" s="80">
        <v>166</v>
      </c>
      <c r="B216" s="861" t="s">
        <v>1129</v>
      </c>
      <c r="C216" s="81" t="s">
        <v>1130</v>
      </c>
      <c r="D216" s="160">
        <v>3.05</v>
      </c>
      <c r="E216" s="594">
        <f t="shared" si="4"/>
        <v>83265.58</v>
      </c>
      <c r="I216" s="4">
        <f t="shared" si="5"/>
        <v>1</v>
      </c>
    </row>
    <row r="217" spans="1:9" ht="15" customHeight="1" x14ac:dyDescent="0.2">
      <c r="A217" s="181">
        <v>167</v>
      </c>
      <c r="B217" s="861" t="s">
        <v>1131</v>
      </c>
      <c r="C217" s="81" t="s">
        <v>1132</v>
      </c>
      <c r="D217" s="160">
        <v>3.21</v>
      </c>
      <c r="E217" s="594">
        <f t="shared" si="4"/>
        <v>87633.61</v>
      </c>
      <c r="I217" s="4">
        <f t="shared" si="5"/>
        <v>1</v>
      </c>
    </row>
    <row r="218" spans="1:9" ht="15" customHeight="1" x14ac:dyDescent="0.2">
      <c r="A218" s="80">
        <v>168</v>
      </c>
      <c r="B218" s="861" t="s">
        <v>1133</v>
      </c>
      <c r="C218" s="81" t="s">
        <v>1134</v>
      </c>
      <c r="D218" s="160">
        <v>4.71</v>
      </c>
      <c r="E218" s="594">
        <f t="shared" si="4"/>
        <v>128583.89</v>
      </c>
      <c r="I218" s="4">
        <f t="shared" si="5"/>
        <v>1</v>
      </c>
    </row>
    <row r="219" spans="1:9" ht="15" customHeight="1" x14ac:dyDescent="0.2">
      <c r="A219" s="181">
        <v>169</v>
      </c>
      <c r="B219" s="861" t="s">
        <v>1135</v>
      </c>
      <c r="C219" s="81" t="s">
        <v>1136</v>
      </c>
      <c r="D219" s="160">
        <v>5.22</v>
      </c>
      <c r="E219" s="594">
        <f t="shared" si="4"/>
        <v>142506.99</v>
      </c>
      <c r="I219" s="4">
        <f t="shared" si="5"/>
        <v>1</v>
      </c>
    </row>
    <row r="220" spans="1:9" ht="15" customHeight="1" x14ac:dyDescent="0.2">
      <c r="A220" s="80">
        <v>170</v>
      </c>
      <c r="B220" s="861" t="s">
        <v>1137</v>
      </c>
      <c r="C220" s="81" t="s">
        <v>1138</v>
      </c>
      <c r="D220" s="160">
        <v>8.11</v>
      </c>
      <c r="E220" s="594">
        <f t="shared" si="4"/>
        <v>221404.54</v>
      </c>
      <c r="I220" s="4">
        <f t="shared" si="5"/>
        <v>1</v>
      </c>
    </row>
    <row r="221" spans="1:9" ht="15" customHeight="1" x14ac:dyDescent="0.2">
      <c r="A221" s="181">
        <v>171</v>
      </c>
      <c r="B221" s="861" t="s">
        <v>1139</v>
      </c>
      <c r="C221" s="81" t="s">
        <v>1140</v>
      </c>
      <c r="D221" s="160">
        <v>11.56</v>
      </c>
      <c r="E221" s="594">
        <f t="shared" si="4"/>
        <v>315590.2</v>
      </c>
      <c r="I221" s="4">
        <f t="shared" si="5"/>
        <v>1</v>
      </c>
    </row>
    <row r="222" spans="1:9" ht="15" customHeight="1" x14ac:dyDescent="0.2">
      <c r="A222" s="80">
        <v>172</v>
      </c>
      <c r="B222" s="861" t="s">
        <v>1141</v>
      </c>
      <c r="C222" s="81" t="s">
        <v>1142</v>
      </c>
      <c r="D222" s="160">
        <v>14.55</v>
      </c>
      <c r="E222" s="594">
        <f t="shared" si="4"/>
        <v>397217.76</v>
      </c>
      <c r="I222" s="4">
        <f t="shared" si="5"/>
        <v>1</v>
      </c>
    </row>
    <row r="223" spans="1:9" ht="15" customHeight="1" x14ac:dyDescent="0.2">
      <c r="A223" s="181">
        <v>173</v>
      </c>
      <c r="B223" s="861" t="s">
        <v>1143</v>
      </c>
      <c r="C223" s="81" t="s">
        <v>1144</v>
      </c>
      <c r="D223" s="160">
        <v>3.09</v>
      </c>
      <c r="E223" s="594">
        <f t="shared" si="4"/>
        <v>84357.59</v>
      </c>
      <c r="I223" s="4">
        <f t="shared" si="5"/>
        <v>1</v>
      </c>
    </row>
    <row r="224" spans="1:9" ht="15" customHeight="1" x14ac:dyDescent="0.2">
      <c r="A224" s="80">
        <v>174</v>
      </c>
      <c r="B224" s="861" t="s">
        <v>1145</v>
      </c>
      <c r="C224" s="81" t="s">
        <v>1146</v>
      </c>
      <c r="D224" s="160">
        <v>6.32</v>
      </c>
      <c r="E224" s="594">
        <f t="shared" si="4"/>
        <v>172537.2</v>
      </c>
      <c r="I224" s="4">
        <f t="shared" si="5"/>
        <v>1</v>
      </c>
    </row>
    <row r="225" spans="1:9" ht="15" customHeight="1" x14ac:dyDescent="0.2">
      <c r="A225" s="181">
        <v>175</v>
      </c>
      <c r="B225" s="861" t="s">
        <v>1147</v>
      </c>
      <c r="C225" s="81" t="s">
        <v>1148</v>
      </c>
      <c r="D225" s="160">
        <v>7.37</v>
      </c>
      <c r="E225" s="594">
        <f t="shared" si="4"/>
        <v>201202.4</v>
      </c>
      <c r="I225" s="4">
        <f t="shared" si="5"/>
        <v>1</v>
      </c>
    </row>
    <row r="226" spans="1:9" ht="15" customHeight="1" x14ac:dyDescent="0.2">
      <c r="A226" s="80">
        <v>176</v>
      </c>
      <c r="B226" s="861" t="s">
        <v>1149</v>
      </c>
      <c r="C226" s="81" t="s">
        <v>1150</v>
      </c>
      <c r="D226" s="160">
        <v>9.92</v>
      </c>
      <c r="E226" s="594">
        <f t="shared" si="4"/>
        <v>270817.88</v>
      </c>
      <c r="I226" s="4">
        <f t="shared" si="5"/>
        <v>1</v>
      </c>
    </row>
    <row r="227" spans="1:9" ht="15" customHeight="1" x14ac:dyDescent="0.2">
      <c r="A227" s="181">
        <v>177</v>
      </c>
      <c r="B227" s="861" t="s">
        <v>1151</v>
      </c>
      <c r="C227" s="81" t="s">
        <v>1152</v>
      </c>
      <c r="D227" s="160">
        <v>10.86</v>
      </c>
      <c r="E227" s="594">
        <f t="shared" si="4"/>
        <v>296480.06</v>
      </c>
      <c r="I227" s="4">
        <f t="shared" si="5"/>
        <v>1</v>
      </c>
    </row>
    <row r="228" spans="1:9" ht="15" customHeight="1" x14ac:dyDescent="0.2">
      <c r="A228" s="80">
        <v>178</v>
      </c>
      <c r="B228" s="861" t="s">
        <v>1153</v>
      </c>
      <c r="C228" s="81" t="s">
        <v>1154</v>
      </c>
      <c r="D228" s="160">
        <v>15.9</v>
      </c>
      <c r="E228" s="594">
        <f t="shared" si="4"/>
        <v>434073.02</v>
      </c>
      <c r="I228" s="4">
        <f t="shared" si="5"/>
        <v>1</v>
      </c>
    </row>
    <row r="229" spans="1:9" ht="15" customHeight="1" x14ac:dyDescent="0.2">
      <c r="A229" s="181">
        <v>179</v>
      </c>
      <c r="B229" s="861" t="s">
        <v>1155</v>
      </c>
      <c r="C229" s="81" t="s">
        <v>1156</v>
      </c>
      <c r="D229" s="160">
        <v>22.52</v>
      </c>
      <c r="E229" s="594">
        <f t="shared" si="4"/>
        <v>614800.28</v>
      </c>
      <c r="I229" s="4">
        <f t="shared" si="5"/>
        <v>1</v>
      </c>
    </row>
    <row r="230" spans="1:9" ht="15" customHeight="1" x14ac:dyDescent="0.2">
      <c r="A230" s="80">
        <v>180</v>
      </c>
      <c r="B230" s="861" t="s">
        <v>1953</v>
      </c>
      <c r="C230" s="81" t="s">
        <v>346</v>
      </c>
      <c r="D230" s="160">
        <v>4.2699999999999996</v>
      </c>
      <c r="E230" s="594">
        <f t="shared" si="4"/>
        <v>116571.81</v>
      </c>
      <c r="I230" s="4">
        <f t="shared" si="5"/>
        <v>1</v>
      </c>
    </row>
    <row r="231" spans="1:9" ht="30" customHeight="1" x14ac:dyDescent="0.2">
      <c r="A231" s="181">
        <v>181</v>
      </c>
      <c r="B231" s="861" t="s">
        <v>1954</v>
      </c>
      <c r="C231" s="81" t="s">
        <v>347</v>
      </c>
      <c r="D231" s="160">
        <v>3.46</v>
      </c>
      <c r="E231" s="594">
        <f t="shared" si="4"/>
        <v>94458.66</v>
      </c>
      <c r="I231" s="4">
        <f t="shared" si="5"/>
        <v>1</v>
      </c>
    </row>
    <row r="232" spans="1:9" ht="43.5" customHeight="1" x14ac:dyDescent="0.2">
      <c r="A232" s="80">
        <v>182</v>
      </c>
      <c r="B232" s="861" t="s">
        <v>1955</v>
      </c>
      <c r="C232" s="81" t="s">
        <v>816</v>
      </c>
      <c r="D232" s="160">
        <v>7.92</v>
      </c>
      <c r="E232" s="594">
        <f t="shared" si="4"/>
        <v>216217.5</v>
      </c>
      <c r="I232" s="4">
        <f t="shared" si="5"/>
        <v>1</v>
      </c>
    </row>
    <row r="233" spans="1:9" ht="30" customHeight="1" x14ac:dyDescent="0.2">
      <c r="A233" s="181">
        <v>183</v>
      </c>
      <c r="B233" s="861" t="s">
        <v>1157</v>
      </c>
      <c r="C233" s="81" t="s">
        <v>59</v>
      </c>
      <c r="D233" s="160">
        <v>0.66</v>
      </c>
      <c r="E233" s="594">
        <f t="shared" si="4"/>
        <v>18018.13</v>
      </c>
      <c r="I233" s="4">
        <f t="shared" si="5"/>
        <v>1</v>
      </c>
    </row>
    <row r="234" spans="1:9" ht="15" customHeight="1" x14ac:dyDescent="0.2">
      <c r="A234" s="80">
        <v>184</v>
      </c>
      <c r="B234" s="861" t="s">
        <v>1158</v>
      </c>
      <c r="C234" s="81" t="s">
        <v>81</v>
      </c>
      <c r="D234" s="160">
        <v>0.47</v>
      </c>
      <c r="E234" s="594">
        <f t="shared" si="4"/>
        <v>12831.09</v>
      </c>
      <c r="I234" s="4">
        <f t="shared" si="5"/>
        <v>1</v>
      </c>
    </row>
    <row r="235" spans="1:9" ht="15" customHeight="1" x14ac:dyDescent="0.2">
      <c r="A235" s="181">
        <v>185</v>
      </c>
      <c r="B235" s="861" t="s">
        <v>1159</v>
      </c>
      <c r="C235" s="81" t="s">
        <v>82</v>
      </c>
      <c r="D235" s="160">
        <v>0.61</v>
      </c>
      <c r="E235" s="594">
        <f t="shared" si="4"/>
        <v>16653.12</v>
      </c>
      <c r="I235" s="4">
        <f t="shared" si="5"/>
        <v>1</v>
      </c>
    </row>
    <row r="236" spans="1:9" ht="45" customHeight="1" x14ac:dyDescent="0.2">
      <c r="A236" s="80">
        <v>186</v>
      </c>
      <c r="B236" s="861" t="s">
        <v>1160</v>
      </c>
      <c r="C236" s="81" t="s">
        <v>219</v>
      </c>
      <c r="D236" s="160">
        <v>0.71</v>
      </c>
      <c r="E236" s="594">
        <f t="shared" si="4"/>
        <v>19383.13</v>
      </c>
      <c r="I236" s="4">
        <f t="shared" si="5"/>
        <v>1</v>
      </c>
    </row>
    <row r="237" spans="1:9" ht="30" customHeight="1" x14ac:dyDescent="0.2">
      <c r="A237" s="181">
        <v>187</v>
      </c>
      <c r="B237" s="861" t="s">
        <v>1161</v>
      </c>
      <c r="C237" s="81" t="s">
        <v>679</v>
      </c>
      <c r="D237" s="160">
        <v>0.84</v>
      </c>
      <c r="E237" s="594">
        <f t="shared" si="4"/>
        <v>22932.16</v>
      </c>
      <c r="I237" s="4">
        <f t="shared" si="5"/>
        <v>1</v>
      </c>
    </row>
    <row r="238" spans="1:9" ht="24" customHeight="1" x14ac:dyDescent="0.2">
      <c r="A238" s="80">
        <v>188</v>
      </c>
      <c r="B238" s="861" t="s">
        <v>1162</v>
      </c>
      <c r="C238" s="81" t="s">
        <v>680</v>
      </c>
      <c r="D238" s="160">
        <v>0.91</v>
      </c>
      <c r="E238" s="594">
        <f t="shared" si="4"/>
        <v>24843.17</v>
      </c>
      <c r="I238" s="4">
        <f t="shared" si="5"/>
        <v>1</v>
      </c>
    </row>
    <row r="239" spans="1:9" ht="30" customHeight="1" x14ac:dyDescent="0.2">
      <c r="A239" s="181">
        <v>189</v>
      </c>
      <c r="B239" s="861" t="s">
        <v>1163</v>
      </c>
      <c r="C239" s="81" t="s">
        <v>681</v>
      </c>
      <c r="D239" s="160">
        <v>1.1000000000000001</v>
      </c>
      <c r="E239" s="594">
        <f t="shared" si="4"/>
        <v>30030.21</v>
      </c>
      <c r="I239" s="4">
        <f t="shared" si="5"/>
        <v>1</v>
      </c>
    </row>
    <row r="240" spans="1:9" ht="30" customHeight="1" x14ac:dyDescent="0.2">
      <c r="A240" s="80">
        <v>190</v>
      </c>
      <c r="B240" s="861" t="s">
        <v>1164</v>
      </c>
      <c r="C240" s="81" t="s">
        <v>682</v>
      </c>
      <c r="D240" s="160">
        <v>1.35</v>
      </c>
      <c r="E240" s="594">
        <f t="shared" si="4"/>
        <v>36855.26</v>
      </c>
      <c r="I240" s="4">
        <f t="shared" si="5"/>
        <v>1</v>
      </c>
    </row>
    <row r="241" spans="1:9" ht="30" customHeight="1" x14ac:dyDescent="0.2">
      <c r="A241" s="181">
        <v>191</v>
      </c>
      <c r="B241" s="861" t="s">
        <v>1165</v>
      </c>
      <c r="C241" s="81" t="s">
        <v>817</v>
      </c>
      <c r="D241" s="160">
        <v>1.96</v>
      </c>
      <c r="E241" s="594">
        <f t="shared" si="4"/>
        <v>53508.37</v>
      </c>
      <c r="I241" s="4">
        <f t="shared" si="5"/>
        <v>1</v>
      </c>
    </row>
    <row r="242" spans="1:9" ht="16.5" customHeight="1" x14ac:dyDescent="0.2">
      <c r="A242" s="80">
        <v>192</v>
      </c>
      <c r="B242" s="861" t="s">
        <v>1166</v>
      </c>
      <c r="C242" s="81" t="s">
        <v>683</v>
      </c>
      <c r="D242" s="160">
        <v>25</v>
      </c>
      <c r="E242" s="594">
        <f t="shared" si="4"/>
        <v>682504.75</v>
      </c>
      <c r="I242" s="4">
        <f t="shared" si="5"/>
        <v>1</v>
      </c>
    </row>
    <row r="243" spans="1:9" ht="19.5" customHeight="1" x14ac:dyDescent="0.2">
      <c r="A243" s="181">
        <v>193</v>
      </c>
      <c r="B243" s="861" t="s">
        <v>1167</v>
      </c>
      <c r="C243" s="81" t="s">
        <v>229</v>
      </c>
      <c r="D243" s="160">
        <v>0.49</v>
      </c>
      <c r="E243" s="594">
        <f>D243*$D$3*'3.3'!D17</f>
        <v>10701.67</v>
      </c>
      <c r="F243" s="153" t="s">
        <v>652</v>
      </c>
      <c r="I243" s="4">
        <f t="shared" si="5"/>
        <v>1</v>
      </c>
    </row>
    <row r="244" spans="1:9" ht="15.75" customHeight="1" x14ac:dyDescent="0.2">
      <c r="A244" s="80">
        <v>194</v>
      </c>
      <c r="B244" s="861" t="s">
        <v>1168</v>
      </c>
      <c r="C244" s="81" t="s">
        <v>230</v>
      </c>
      <c r="D244" s="160">
        <v>0.79</v>
      </c>
      <c r="E244" s="594">
        <f>D244*$D$3*'3.3'!D18</f>
        <v>17253.72</v>
      </c>
      <c r="F244" s="153" t="s">
        <v>652</v>
      </c>
      <c r="I244" s="4">
        <f t="shared" si="5"/>
        <v>1</v>
      </c>
    </row>
    <row r="245" spans="1:9" ht="15" x14ac:dyDescent="0.2">
      <c r="A245" s="181">
        <v>195</v>
      </c>
      <c r="B245" s="861" t="s">
        <v>1169</v>
      </c>
      <c r="C245" s="81" t="s">
        <v>231</v>
      </c>
      <c r="D245" s="160">
        <v>1.07</v>
      </c>
      <c r="E245" s="594">
        <f>D245*$D$3*'3.3'!D19</f>
        <v>23368.959999999999</v>
      </c>
      <c r="F245" s="153" t="s">
        <v>652</v>
      </c>
      <c r="I245" s="4">
        <f t="shared" ref="I245:I313" si="6">A245-A244</f>
        <v>1</v>
      </c>
    </row>
    <row r="246" spans="1:9" ht="15" x14ac:dyDescent="0.2">
      <c r="A246" s="80">
        <v>196</v>
      </c>
      <c r="B246" s="861" t="s">
        <v>1170</v>
      </c>
      <c r="C246" s="81" t="s">
        <v>232</v>
      </c>
      <c r="D246" s="160">
        <v>1.19</v>
      </c>
      <c r="E246" s="594">
        <f>D246*$D$3*'3.3'!D20</f>
        <v>29238.5</v>
      </c>
      <c r="F246" s="153" t="s">
        <v>652</v>
      </c>
      <c r="I246" s="4">
        <f t="shared" si="6"/>
        <v>1</v>
      </c>
    </row>
    <row r="247" spans="1:9" ht="15" x14ac:dyDescent="0.2">
      <c r="A247" s="181">
        <v>197</v>
      </c>
      <c r="B247" s="861" t="s">
        <v>1171</v>
      </c>
      <c r="C247" s="81" t="s">
        <v>233</v>
      </c>
      <c r="D247" s="160">
        <v>2.11</v>
      </c>
      <c r="E247" s="594">
        <f>D247*$D$3*'3.3'!D21</f>
        <v>51843.06</v>
      </c>
      <c r="F247" s="153" t="s">
        <v>652</v>
      </c>
      <c r="I247" s="4">
        <f t="shared" si="6"/>
        <v>1</v>
      </c>
    </row>
    <row r="248" spans="1:9" ht="15" x14ac:dyDescent="0.2">
      <c r="A248" s="80">
        <v>198</v>
      </c>
      <c r="B248" s="861" t="s">
        <v>1172</v>
      </c>
      <c r="C248" s="81" t="s">
        <v>496</v>
      </c>
      <c r="D248" s="160">
        <v>2.33</v>
      </c>
      <c r="E248" s="594">
        <f>D248*$D$3*'3.3'!D22</f>
        <v>57248.5</v>
      </c>
      <c r="F248" s="153" t="s">
        <v>652</v>
      </c>
      <c r="I248" s="4">
        <f t="shared" si="6"/>
        <v>1</v>
      </c>
    </row>
    <row r="249" spans="1:9" ht="15" customHeight="1" x14ac:dyDescent="0.2">
      <c r="A249" s="181">
        <v>199</v>
      </c>
      <c r="B249" s="861" t="s">
        <v>1173</v>
      </c>
      <c r="C249" s="81" t="s">
        <v>220</v>
      </c>
      <c r="D249" s="160">
        <v>0.51</v>
      </c>
      <c r="E249" s="594">
        <f t="shared" ref="E249:E313" si="7">D249*$D$3</f>
        <v>13923.1</v>
      </c>
      <c r="I249" s="4">
        <f t="shared" si="6"/>
        <v>1</v>
      </c>
    </row>
    <row r="250" spans="1:9" ht="15" customHeight="1" x14ac:dyDescent="0.2">
      <c r="A250" s="80">
        <v>200</v>
      </c>
      <c r="B250" s="861" t="s">
        <v>1174</v>
      </c>
      <c r="C250" s="81" t="s">
        <v>60</v>
      </c>
      <c r="D250" s="160">
        <v>0.66</v>
      </c>
      <c r="E250" s="594">
        <f t="shared" si="7"/>
        <v>18018.13</v>
      </c>
      <c r="I250" s="4">
        <f t="shared" si="6"/>
        <v>1</v>
      </c>
    </row>
    <row r="251" spans="1:9" ht="15" customHeight="1" x14ac:dyDescent="0.2">
      <c r="A251" s="181">
        <v>201</v>
      </c>
      <c r="B251" s="861" t="s">
        <v>1175</v>
      </c>
      <c r="C251" s="81" t="s">
        <v>61</v>
      </c>
      <c r="D251" s="160">
        <v>1.1100000000000001</v>
      </c>
      <c r="E251" s="594">
        <f t="shared" si="7"/>
        <v>30303.21</v>
      </c>
      <c r="I251" s="4">
        <f t="shared" si="6"/>
        <v>1</v>
      </c>
    </row>
    <row r="252" spans="1:9" ht="15" customHeight="1" x14ac:dyDescent="0.2">
      <c r="A252" s="80">
        <v>202</v>
      </c>
      <c r="B252" s="861" t="s">
        <v>1176</v>
      </c>
      <c r="C252" s="81" t="s">
        <v>62</v>
      </c>
      <c r="D252" s="160">
        <v>0.39</v>
      </c>
      <c r="E252" s="594">
        <f t="shared" si="7"/>
        <v>10647.07</v>
      </c>
      <c r="I252" s="4">
        <f t="shared" si="6"/>
        <v>1</v>
      </c>
    </row>
    <row r="253" spans="1:9" ht="15" customHeight="1" x14ac:dyDescent="0.2">
      <c r="A253" s="181">
        <v>203</v>
      </c>
      <c r="B253" s="861" t="s">
        <v>1177</v>
      </c>
      <c r="C253" s="81" t="s">
        <v>497</v>
      </c>
      <c r="D253" s="160">
        <v>1.85</v>
      </c>
      <c r="E253" s="594">
        <f t="shared" si="7"/>
        <v>50505.35</v>
      </c>
      <c r="I253" s="4">
        <f t="shared" si="6"/>
        <v>1</v>
      </c>
    </row>
    <row r="254" spans="1:9" ht="15" customHeight="1" x14ac:dyDescent="0.2">
      <c r="A254" s="80">
        <v>204</v>
      </c>
      <c r="B254" s="861" t="s">
        <v>1178</v>
      </c>
      <c r="C254" s="81" t="s">
        <v>540</v>
      </c>
      <c r="D254" s="160">
        <v>2.12</v>
      </c>
      <c r="E254" s="594">
        <f t="shared" si="7"/>
        <v>57876.4</v>
      </c>
      <c r="I254" s="4">
        <f t="shared" si="6"/>
        <v>1</v>
      </c>
    </row>
    <row r="255" spans="1:9" ht="15" customHeight="1" x14ac:dyDescent="0.2">
      <c r="A255" s="181">
        <v>205</v>
      </c>
      <c r="B255" s="861" t="s">
        <v>1179</v>
      </c>
      <c r="C255" s="81" t="s">
        <v>221</v>
      </c>
      <c r="D255" s="160">
        <v>0.85</v>
      </c>
      <c r="E255" s="594">
        <f t="shared" si="7"/>
        <v>23205.16</v>
      </c>
      <c r="I255" s="4">
        <f t="shared" si="6"/>
        <v>1</v>
      </c>
    </row>
    <row r="256" spans="1:9" ht="30" customHeight="1" x14ac:dyDescent="0.2">
      <c r="A256" s="80">
        <v>206</v>
      </c>
      <c r="B256" s="861" t="s">
        <v>1180</v>
      </c>
      <c r="C256" s="81" t="s">
        <v>498</v>
      </c>
      <c r="D256" s="160">
        <v>2.48</v>
      </c>
      <c r="E256" s="594">
        <f t="shared" si="7"/>
        <v>67704.47</v>
      </c>
      <c r="I256" s="4">
        <f t="shared" si="6"/>
        <v>1</v>
      </c>
    </row>
    <row r="257" spans="1:9" ht="30" customHeight="1" x14ac:dyDescent="0.2">
      <c r="A257" s="181">
        <v>207</v>
      </c>
      <c r="B257" s="861" t="s">
        <v>1181</v>
      </c>
      <c r="C257" s="81" t="s">
        <v>818</v>
      </c>
      <c r="D257" s="160">
        <v>0.91</v>
      </c>
      <c r="E257" s="594">
        <f t="shared" si="7"/>
        <v>24843.17</v>
      </c>
      <c r="I257" s="4">
        <f t="shared" si="6"/>
        <v>1</v>
      </c>
    </row>
    <row r="258" spans="1:9" ht="45" x14ac:dyDescent="0.2">
      <c r="A258" s="1214">
        <v>208</v>
      </c>
      <c r="B258" s="863" t="s">
        <v>4672</v>
      </c>
      <c r="C258" s="857" t="s">
        <v>4673</v>
      </c>
      <c r="D258" s="859">
        <v>4.9000000000000004</v>
      </c>
      <c r="E258" s="860">
        <v>133770.93</v>
      </c>
      <c r="I258" s="4">
        <f t="shared" si="6"/>
        <v>1</v>
      </c>
    </row>
    <row r="259" spans="1:9" ht="15" x14ac:dyDescent="0.2">
      <c r="A259" s="1215"/>
      <c r="B259" s="863" t="s">
        <v>4674</v>
      </c>
      <c r="C259" s="857" t="s">
        <v>4675</v>
      </c>
      <c r="D259" s="859">
        <v>1.6</v>
      </c>
      <c r="E259" s="860">
        <v>43680.3</v>
      </c>
    </row>
    <row r="260" spans="1:9" ht="60" x14ac:dyDescent="0.2">
      <c r="A260" s="1215"/>
      <c r="B260" s="863" t="s">
        <v>4676</v>
      </c>
      <c r="C260" s="857" t="s">
        <v>4677</v>
      </c>
      <c r="D260" s="859">
        <v>4.9000000000000004</v>
      </c>
      <c r="E260" s="860">
        <v>133770.93</v>
      </c>
    </row>
    <row r="261" spans="1:9" ht="30" x14ac:dyDescent="0.2">
      <c r="A261" s="1215"/>
      <c r="B261" s="863" t="s">
        <v>4678</v>
      </c>
      <c r="C261" s="857" t="s">
        <v>4679</v>
      </c>
      <c r="D261" s="859">
        <v>1.6</v>
      </c>
      <c r="E261" s="860">
        <v>43680.3</v>
      </c>
    </row>
    <row r="262" spans="1:9" ht="15" x14ac:dyDescent="0.2">
      <c r="A262" s="1215"/>
      <c r="B262" s="863" t="s">
        <v>4680</v>
      </c>
      <c r="C262" s="857" t="s">
        <v>4550</v>
      </c>
      <c r="D262" s="859">
        <v>1.26</v>
      </c>
      <c r="E262" s="860">
        <v>34398.239999999998</v>
      </c>
    </row>
    <row r="263" spans="1:9" ht="45" x14ac:dyDescent="0.2">
      <c r="A263" s="1216"/>
      <c r="B263" s="863" t="s">
        <v>4681</v>
      </c>
      <c r="C263" s="857" t="s">
        <v>4682</v>
      </c>
      <c r="D263" s="885">
        <v>0.8</v>
      </c>
      <c r="E263" s="860">
        <v>21840.15</v>
      </c>
    </row>
    <row r="264" spans="1:9" ht="15" customHeight="1" x14ac:dyDescent="0.2">
      <c r="A264" s="181">
        <v>209</v>
      </c>
      <c r="B264" s="861" t="s">
        <v>1182</v>
      </c>
      <c r="C264" s="81" t="s">
        <v>499</v>
      </c>
      <c r="D264" s="160">
        <v>1.1100000000000001</v>
      </c>
      <c r="E264" s="594">
        <f t="shared" si="7"/>
        <v>30303.21</v>
      </c>
      <c r="I264" s="4">
        <f>A264-A258</f>
        <v>1</v>
      </c>
    </row>
    <row r="265" spans="1:9" ht="15" customHeight="1" x14ac:dyDescent="0.2">
      <c r="A265" s="80">
        <v>210</v>
      </c>
      <c r="B265" s="861" t="s">
        <v>1183</v>
      </c>
      <c r="C265" s="81" t="s">
        <v>500</v>
      </c>
      <c r="D265" s="160">
        <v>1.25</v>
      </c>
      <c r="E265" s="594">
        <f t="shared" si="7"/>
        <v>34125.24</v>
      </c>
      <c r="I265" s="4">
        <f t="shared" si="6"/>
        <v>1</v>
      </c>
    </row>
    <row r="266" spans="1:9" ht="15" customHeight="1" x14ac:dyDescent="0.2">
      <c r="A266" s="181">
        <v>211</v>
      </c>
      <c r="B266" s="861" t="s">
        <v>1184</v>
      </c>
      <c r="C266" s="81" t="s">
        <v>362</v>
      </c>
      <c r="D266" s="160">
        <v>1.78</v>
      </c>
      <c r="E266" s="594">
        <f t="shared" si="7"/>
        <v>48594.34</v>
      </c>
      <c r="I266" s="4">
        <f t="shared" si="6"/>
        <v>1</v>
      </c>
    </row>
    <row r="267" spans="1:9" ht="15" customHeight="1" x14ac:dyDescent="0.2">
      <c r="A267" s="80">
        <v>212</v>
      </c>
      <c r="B267" s="861" t="s">
        <v>1185</v>
      </c>
      <c r="C267" s="81" t="s">
        <v>501</v>
      </c>
      <c r="D267" s="160">
        <v>1.67</v>
      </c>
      <c r="E267" s="594">
        <f t="shared" si="7"/>
        <v>45591.32</v>
      </c>
      <c r="I267" s="4">
        <f t="shared" si="6"/>
        <v>1</v>
      </c>
    </row>
    <row r="268" spans="1:9" ht="15" customHeight="1" x14ac:dyDescent="0.2">
      <c r="A268" s="181">
        <v>213</v>
      </c>
      <c r="B268" s="861" t="s">
        <v>1186</v>
      </c>
      <c r="C268" s="81" t="s">
        <v>502</v>
      </c>
      <c r="D268" s="160">
        <v>0.87</v>
      </c>
      <c r="E268" s="594">
        <f t="shared" si="7"/>
        <v>23751.17</v>
      </c>
      <c r="I268" s="4">
        <f t="shared" si="6"/>
        <v>1</v>
      </c>
    </row>
    <row r="269" spans="1:9" ht="15" customHeight="1" x14ac:dyDescent="0.2">
      <c r="A269" s="80">
        <v>214</v>
      </c>
      <c r="B269" s="861" t="s">
        <v>1187</v>
      </c>
      <c r="C269" s="81" t="s">
        <v>392</v>
      </c>
      <c r="D269" s="160">
        <v>1.57</v>
      </c>
      <c r="E269" s="594">
        <f t="shared" si="7"/>
        <v>42861.3</v>
      </c>
      <c r="I269" s="4">
        <f t="shared" si="6"/>
        <v>1</v>
      </c>
    </row>
    <row r="270" spans="1:9" ht="30" customHeight="1" x14ac:dyDescent="0.2">
      <c r="A270" s="181">
        <v>215</v>
      </c>
      <c r="B270" s="861" t="s">
        <v>1188</v>
      </c>
      <c r="C270" s="81" t="s">
        <v>363</v>
      </c>
      <c r="D270" s="160">
        <v>0.85</v>
      </c>
      <c r="E270" s="594">
        <f t="shared" si="7"/>
        <v>23205.16</v>
      </c>
      <c r="I270" s="4">
        <f t="shared" si="6"/>
        <v>1</v>
      </c>
    </row>
    <row r="271" spans="1:9" ht="15" customHeight="1" x14ac:dyDescent="0.2">
      <c r="A271" s="80">
        <v>216</v>
      </c>
      <c r="B271" s="861" t="s">
        <v>1189</v>
      </c>
      <c r="C271" s="81" t="s">
        <v>364</v>
      </c>
      <c r="D271" s="160">
        <v>1.32</v>
      </c>
      <c r="E271" s="594">
        <f t="shared" si="7"/>
        <v>36036.25</v>
      </c>
      <c r="I271" s="4">
        <f t="shared" si="6"/>
        <v>1</v>
      </c>
    </row>
    <row r="272" spans="1:9" ht="15" customHeight="1" x14ac:dyDescent="0.2">
      <c r="A272" s="181">
        <v>217</v>
      </c>
      <c r="B272" s="861" t="s">
        <v>1190</v>
      </c>
      <c r="C272" s="81" t="s">
        <v>365</v>
      </c>
      <c r="D272" s="160">
        <v>1.05</v>
      </c>
      <c r="E272" s="594">
        <f t="shared" si="7"/>
        <v>28665.200000000001</v>
      </c>
      <c r="I272" s="4">
        <f t="shared" si="6"/>
        <v>1</v>
      </c>
    </row>
    <row r="273" spans="1:9" ht="17.25" customHeight="1" x14ac:dyDescent="0.2">
      <c r="A273" s="80">
        <v>218</v>
      </c>
      <c r="B273" s="861" t="s">
        <v>1191</v>
      </c>
      <c r="C273" s="81" t="s">
        <v>393</v>
      </c>
      <c r="D273" s="160">
        <v>1.01</v>
      </c>
      <c r="E273" s="594">
        <f t="shared" si="7"/>
        <v>27573.19</v>
      </c>
      <c r="I273" s="4">
        <f t="shared" si="6"/>
        <v>1</v>
      </c>
    </row>
    <row r="274" spans="1:9" ht="15" customHeight="1" x14ac:dyDescent="0.2">
      <c r="A274" s="181">
        <v>219</v>
      </c>
      <c r="B274" s="861" t="s">
        <v>1192</v>
      </c>
      <c r="C274" s="81" t="s">
        <v>394</v>
      </c>
      <c r="D274" s="160">
        <v>2.11</v>
      </c>
      <c r="E274" s="594">
        <f t="shared" si="7"/>
        <v>57603.4</v>
      </c>
      <c r="I274" s="4">
        <f t="shared" si="6"/>
        <v>1</v>
      </c>
    </row>
    <row r="275" spans="1:9" ht="15" customHeight="1" x14ac:dyDescent="0.2">
      <c r="A275" s="80">
        <v>220</v>
      </c>
      <c r="B275" s="861" t="s">
        <v>1193</v>
      </c>
      <c r="C275" s="81" t="s">
        <v>395</v>
      </c>
      <c r="D275" s="160">
        <v>3.97</v>
      </c>
      <c r="E275" s="594">
        <f t="shared" si="7"/>
        <v>108381.75</v>
      </c>
      <c r="I275" s="4">
        <f t="shared" si="6"/>
        <v>1</v>
      </c>
    </row>
    <row r="276" spans="1:9" ht="15" customHeight="1" x14ac:dyDescent="0.2">
      <c r="A276" s="181">
        <v>221</v>
      </c>
      <c r="B276" s="861" t="s">
        <v>1194</v>
      </c>
      <c r="C276" s="81" t="s">
        <v>396</v>
      </c>
      <c r="D276" s="160">
        <v>4.3099999999999996</v>
      </c>
      <c r="E276" s="594">
        <f t="shared" si="7"/>
        <v>117663.82</v>
      </c>
      <c r="I276" s="4">
        <f t="shared" si="6"/>
        <v>1</v>
      </c>
    </row>
    <row r="277" spans="1:9" ht="15" customHeight="1" x14ac:dyDescent="0.2">
      <c r="A277" s="80">
        <v>222</v>
      </c>
      <c r="B277" s="861" t="s">
        <v>1956</v>
      </c>
      <c r="C277" s="81" t="s">
        <v>397</v>
      </c>
      <c r="D277" s="160">
        <v>1.2</v>
      </c>
      <c r="E277" s="594">
        <f t="shared" si="7"/>
        <v>32760.23</v>
      </c>
      <c r="I277" s="4">
        <f t="shared" si="6"/>
        <v>1</v>
      </c>
    </row>
    <row r="278" spans="1:9" ht="15" customHeight="1" x14ac:dyDescent="0.2">
      <c r="A278" s="181">
        <v>223</v>
      </c>
      <c r="B278" s="861" t="s">
        <v>1195</v>
      </c>
      <c r="C278" s="81" t="s">
        <v>398</v>
      </c>
      <c r="D278" s="160">
        <v>2.37</v>
      </c>
      <c r="E278" s="594">
        <f t="shared" si="7"/>
        <v>64701.45</v>
      </c>
      <c r="I278" s="4">
        <f t="shared" si="6"/>
        <v>1</v>
      </c>
    </row>
    <row r="279" spans="1:9" ht="15" customHeight="1" x14ac:dyDescent="0.2">
      <c r="A279" s="80">
        <v>224</v>
      </c>
      <c r="B279" s="861" t="s">
        <v>1196</v>
      </c>
      <c r="C279" s="81" t="s">
        <v>399</v>
      </c>
      <c r="D279" s="160">
        <v>4.13</v>
      </c>
      <c r="E279" s="594">
        <f t="shared" si="7"/>
        <v>112749.78</v>
      </c>
      <c r="I279" s="4">
        <f t="shared" si="6"/>
        <v>1</v>
      </c>
    </row>
    <row r="280" spans="1:9" ht="15" customHeight="1" x14ac:dyDescent="0.2">
      <c r="A280" s="181">
        <v>225</v>
      </c>
      <c r="B280" s="861" t="s">
        <v>1197</v>
      </c>
      <c r="C280" s="81" t="s">
        <v>400</v>
      </c>
      <c r="D280" s="160">
        <v>6.08</v>
      </c>
      <c r="E280" s="594">
        <f t="shared" si="7"/>
        <v>165985.16</v>
      </c>
      <c r="I280" s="4">
        <f t="shared" si="6"/>
        <v>1</v>
      </c>
    </row>
    <row r="281" spans="1:9" ht="15" customHeight="1" x14ac:dyDescent="0.2">
      <c r="A281" s="80">
        <v>226</v>
      </c>
      <c r="B281" s="861" t="s">
        <v>1198</v>
      </c>
      <c r="C281" s="81" t="s">
        <v>401</v>
      </c>
      <c r="D281" s="160">
        <v>7.12</v>
      </c>
      <c r="E281" s="594">
        <f t="shared" si="7"/>
        <v>194377.35</v>
      </c>
      <c r="I281" s="4">
        <f t="shared" si="6"/>
        <v>1</v>
      </c>
    </row>
    <row r="282" spans="1:9" ht="30" customHeight="1" x14ac:dyDescent="0.2">
      <c r="A282" s="181">
        <v>227</v>
      </c>
      <c r="B282" s="861" t="s">
        <v>1199</v>
      </c>
      <c r="C282" s="81" t="s">
        <v>288</v>
      </c>
      <c r="D282" s="160">
        <v>0.79</v>
      </c>
      <c r="E282" s="594">
        <f t="shared" si="7"/>
        <v>21567.15</v>
      </c>
      <c r="I282" s="4">
        <f t="shared" si="6"/>
        <v>1</v>
      </c>
    </row>
    <row r="283" spans="1:9" ht="30" customHeight="1" x14ac:dyDescent="0.2">
      <c r="A283" s="80">
        <v>228</v>
      </c>
      <c r="B283" s="861" t="s">
        <v>1200</v>
      </c>
      <c r="C283" s="81" t="s">
        <v>531</v>
      </c>
      <c r="D283" s="160">
        <v>0.74</v>
      </c>
      <c r="E283" s="594">
        <f t="shared" si="7"/>
        <v>20202.14</v>
      </c>
      <c r="I283" s="4">
        <f t="shared" si="6"/>
        <v>1</v>
      </c>
    </row>
    <row r="284" spans="1:9" ht="30" customHeight="1" x14ac:dyDescent="0.2">
      <c r="A284" s="181">
        <v>229</v>
      </c>
      <c r="B284" s="861" t="s">
        <v>1201</v>
      </c>
      <c r="C284" s="81" t="s">
        <v>289</v>
      </c>
      <c r="D284" s="160">
        <v>0.69</v>
      </c>
      <c r="E284" s="594">
        <f t="shared" si="7"/>
        <v>18837.13</v>
      </c>
      <c r="I284" s="4">
        <f t="shared" si="6"/>
        <v>1</v>
      </c>
    </row>
    <row r="285" spans="1:9" ht="15" customHeight="1" x14ac:dyDescent="0.2">
      <c r="A285" s="80">
        <v>230</v>
      </c>
      <c r="B285" s="861" t="s">
        <v>1202</v>
      </c>
      <c r="C285" s="81" t="s">
        <v>290</v>
      </c>
      <c r="D285" s="160">
        <v>0.72</v>
      </c>
      <c r="E285" s="594">
        <f t="shared" si="7"/>
        <v>19656.14</v>
      </c>
      <c r="I285" s="4">
        <f t="shared" si="6"/>
        <v>1</v>
      </c>
    </row>
    <row r="286" spans="1:9" ht="15" customHeight="1" x14ac:dyDescent="0.2">
      <c r="A286" s="181">
        <v>231</v>
      </c>
      <c r="B286" s="861" t="s">
        <v>1203</v>
      </c>
      <c r="C286" s="81" t="s">
        <v>291</v>
      </c>
      <c r="D286" s="160">
        <v>0.59</v>
      </c>
      <c r="E286" s="594">
        <f t="shared" si="7"/>
        <v>16107.11</v>
      </c>
      <c r="I286" s="4">
        <f t="shared" si="6"/>
        <v>1</v>
      </c>
    </row>
    <row r="287" spans="1:9" ht="15" customHeight="1" x14ac:dyDescent="0.2">
      <c r="A287" s="80">
        <v>232</v>
      </c>
      <c r="B287" s="861" t="s">
        <v>1204</v>
      </c>
      <c r="C287" s="81" t="s">
        <v>646</v>
      </c>
      <c r="D287" s="160">
        <v>0.7</v>
      </c>
      <c r="E287" s="594">
        <f t="shared" si="7"/>
        <v>19110.13</v>
      </c>
      <c r="I287" s="4">
        <f t="shared" si="6"/>
        <v>1</v>
      </c>
    </row>
    <row r="288" spans="1:9" ht="30" customHeight="1" x14ac:dyDescent="0.2">
      <c r="A288" s="181">
        <v>233</v>
      </c>
      <c r="B288" s="861" t="s">
        <v>1205</v>
      </c>
      <c r="C288" s="81" t="s">
        <v>819</v>
      </c>
      <c r="D288" s="160">
        <v>0.78</v>
      </c>
      <c r="E288" s="594">
        <f t="shared" si="7"/>
        <v>21294.15</v>
      </c>
      <c r="I288" s="4">
        <f t="shared" si="6"/>
        <v>1</v>
      </c>
    </row>
    <row r="289" spans="1:9" ht="30" customHeight="1" x14ac:dyDescent="0.2">
      <c r="A289" s="80">
        <v>234</v>
      </c>
      <c r="B289" s="861" t="s">
        <v>1206</v>
      </c>
      <c r="C289" s="81" t="s">
        <v>733</v>
      </c>
      <c r="D289" s="160">
        <v>1.7</v>
      </c>
      <c r="E289" s="594">
        <f t="shared" si="7"/>
        <v>46410.32</v>
      </c>
      <c r="I289" s="4">
        <f t="shared" si="6"/>
        <v>1</v>
      </c>
    </row>
    <row r="290" spans="1:9" ht="15" customHeight="1" x14ac:dyDescent="0.2">
      <c r="A290" s="181">
        <v>235</v>
      </c>
      <c r="B290" s="861" t="s">
        <v>1207</v>
      </c>
      <c r="C290" s="81" t="s">
        <v>734</v>
      </c>
      <c r="D290" s="160">
        <v>0.78</v>
      </c>
      <c r="E290" s="594">
        <f t="shared" si="7"/>
        <v>21294.15</v>
      </c>
      <c r="I290" s="4">
        <f t="shared" si="6"/>
        <v>1</v>
      </c>
    </row>
    <row r="291" spans="1:9" ht="15" customHeight="1" x14ac:dyDescent="0.2">
      <c r="A291" s="80">
        <v>236</v>
      </c>
      <c r="B291" s="861" t="s">
        <v>1208</v>
      </c>
      <c r="C291" s="81" t="s">
        <v>735</v>
      </c>
      <c r="D291" s="161">
        <v>1.54</v>
      </c>
      <c r="E291" s="594">
        <f t="shared" si="7"/>
        <v>42042.29</v>
      </c>
      <c r="I291" s="4">
        <f t="shared" si="6"/>
        <v>1</v>
      </c>
    </row>
    <row r="292" spans="1:9" ht="30" customHeight="1" x14ac:dyDescent="0.2">
      <c r="A292" s="181">
        <v>237</v>
      </c>
      <c r="B292" s="861" t="s">
        <v>1209</v>
      </c>
      <c r="C292" s="81" t="s">
        <v>171</v>
      </c>
      <c r="D292" s="160">
        <v>0.75</v>
      </c>
      <c r="E292" s="594">
        <f t="shared" si="7"/>
        <v>20475.14</v>
      </c>
      <c r="I292" s="4">
        <f t="shared" si="6"/>
        <v>1</v>
      </c>
    </row>
    <row r="293" spans="1:9" ht="15" customHeight="1" x14ac:dyDescent="0.2">
      <c r="A293" s="80">
        <v>238</v>
      </c>
      <c r="B293" s="861" t="s">
        <v>1210</v>
      </c>
      <c r="C293" s="81" t="s">
        <v>172</v>
      </c>
      <c r="D293" s="160">
        <v>0.89</v>
      </c>
      <c r="E293" s="594">
        <f t="shared" si="7"/>
        <v>24297.17</v>
      </c>
      <c r="I293" s="4">
        <f t="shared" si="6"/>
        <v>1</v>
      </c>
    </row>
    <row r="294" spans="1:9" ht="15" customHeight="1" x14ac:dyDescent="0.2">
      <c r="A294" s="181">
        <v>239</v>
      </c>
      <c r="B294" s="861" t="s">
        <v>1211</v>
      </c>
      <c r="C294" s="81" t="s">
        <v>689</v>
      </c>
      <c r="D294" s="160">
        <v>0.53</v>
      </c>
      <c r="E294" s="594">
        <f t="shared" si="7"/>
        <v>14469.1</v>
      </c>
      <c r="I294" s="4">
        <f t="shared" si="6"/>
        <v>1</v>
      </c>
    </row>
    <row r="295" spans="1:9" ht="30" customHeight="1" x14ac:dyDescent="0.2">
      <c r="A295" s="80">
        <v>240</v>
      </c>
      <c r="B295" s="861" t="s">
        <v>1212</v>
      </c>
      <c r="C295" s="81" t="s">
        <v>820</v>
      </c>
      <c r="D295" s="160">
        <v>4.07</v>
      </c>
      <c r="E295" s="594">
        <f t="shared" si="7"/>
        <v>111111.77</v>
      </c>
      <c r="I295" s="4">
        <f t="shared" si="6"/>
        <v>1</v>
      </c>
    </row>
    <row r="296" spans="1:9" ht="30" customHeight="1" x14ac:dyDescent="0.2">
      <c r="A296" s="181">
        <v>241</v>
      </c>
      <c r="B296" s="861" t="s">
        <v>1213</v>
      </c>
      <c r="C296" s="81" t="s">
        <v>821</v>
      </c>
      <c r="D296" s="160">
        <v>1</v>
      </c>
      <c r="E296" s="594">
        <f t="shared" si="7"/>
        <v>27300.19</v>
      </c>
      <c r="I296" s="4">
        <f t="shared" si="6"/>
        <v>1</v>
      </c>
    </row>
    <row r="297" spans="1:9" ht="15" customHeight="1" x14ac:dyDescent="0.2">
      <c r="A297" s="80">
        <v>242</v>
      </c>
      <c r="B297" s="861" t="s">
        <v>1214</v>
      </c>
      <c r="C297" s="81" t="s">
        <v>366</v>
      </c>
      <c r="D297" s="160">
        <v>2.0499999999999998</v>
      </c>
      <c r="E297" s="594">
        <f t="shared" si="7"/>
        <v>55965.39</v>
      </c>
      <c r="I297" s="4">
        <f t="shared" si="6"/>
        <v>1</v>
      </c>
    </row>
    <row r="298" spans="1:9" ht="30" customHeight="1" x14ac:dyDescent="0.2">
      <c r="A298" s="181">
        <v>243</v>
      </c>
      <c r="B298" s="861" t="s">
        <v>1215</v>
      </c>
      <c r="C298" s="81" t="s">
        <v>83</v>
      </c>
      <c r="D298" s="160">
        <v>1.54</v>
      </c>
      <c r="E298" s="594">
        <f t="shared" si="7"/>
        <v>42042.29</v>
      </c>
      <c r="I298" s="4">
        <f t="shared" si="6"/>
        <v>1</v>
      </c>
    </row>
    <row r="299" spans="1:9" ht="30" customHeight="1" x14ac:dyDescent="0.2">
      <c r="A299" s="80">
        <v>244</v>
      </c>
      <c r="B299" s="861" t="s">
        <v>1216</v>
      </c>
      <c r="C299" s="81" t="s">
        <v>84</v>
      </c>
      <c r="D299" s="160">
        <v>1.92</v>
      </c>
      <c r="E299" s="594">
        <f t="shared" si="7"/>
        <v>52416.36</v>
      </c>
      <c r="I299" s="4">
        <f t="shared" si="6"/>
        <v>1</v>
      </c>
    </row>
    <row r="300" spans="1:9" ht="30" customHeight="1" x14ac:dyDescent="0.2">
      <c r="A300" s="181">
        <v>245</v>
      </c>
      <c r="B300" s="861" t="s">
        <v>1217</v>
      </c>
      <c r="C300" s="81" t="s">
        <v>143</v>
      </c>
      <c r="D300" s="160">
        <v>2.56</v>
      </c>
      <c r="E300" s="594">
        <f t="shared" si="7"/>
        <v>69888.490000000005</v>
      </c>
      <c r="I300" s="4">
        <f t="shared" si="6"/>
        <v>1</v>
      </c>
    </row>
    <row r="301" spans="1:9" ht="30" customHeight="1" x14ac:dyDescent="0.2">
      <c r="A301" s="80">
        <v>246</v>
      </c>
      <c r="B301" s="861" t="s">
        <v>1218</v>
      </c>
      <c r="C301" s="81" t="s">
        <v>144</v>
      </c>
      <c r="D301" s="160">
        <v>4.12</v>
      </c>
      <c r="E301" s="594">
        <f t="shared" si="7"/>
        <v>112476.78</v>
      </c>
      <c r="I301" s="4">
        <f t="shared" si="6"/>
        <v>1</v>
      </c>
    </row>
    <row r="302" spans="1:9" ht="15" customHeight="1" x14ac:dyDescent="0.2">
      <c r="A302" s="181">
        <v>247</v>
      </c>
      <c r="B302" s="861" t="s">
        <v>1219</v>
      </c>
      <c r="C302" s="81" t="s">
        <v>367</v>
      </c>
      <c r="D302" s="160">
        <v>0.99</v>
      </c>
      <c r="E302" s="594">
        <f t="shared" si="7"/>
        <v>27027.19</v>
      </c>
      <c r="I302" s="4">
        <f t="shared" si="6"/>
        <v>1</v>
      </c>
    </row>
    <row r="303" spans="1:9" ht="15" customHeight="1" x14ac:dyDescent="0.2">
      <c r="A303" s="80">
        <v>248</v>
      </c>
      <c r="B303" s="861" t="s">
        <v>1220</v>
      </c>
      <c r="C303" s="81" t="s">
        <v>145</v>
      </c>
      <c r="D303" s="160">
        <v>1.52</v>
      </c>
      <c r="E303" s="594">
        <f t="shared" si="7"/>
        <v>41496.29</v>
      </c>
      <c r="I303" s="4">
        <f t="shared" si="6"/>
        <v>1</v>
      </c>
    </row>
    <row r="304" spans="1:9" ht="30" customHeight="1" x14ac:dyDescent="0.2">
      <c r="A304" s="181">
        <v>249</v>
      </c>
      <c r="B304" s="861" t="s">
        <v>1221</v>
      </c>
      <c r="C304" s="81" t="s">
        <v>146</v>
      </c>
      <c r="D304" s="160">
        <v>0.69</v>
      </c>
      <c r="E304" s="594">
        <f t="shared" si="7"/>
        <v>18837.13</v>
      </c>
      <c r="I304" s="4">
        <f t="shared" si="6"/>
        <v>1</v>
      </c>
    </row>
    <row r="305" spans="1:9" ht="30" customHeight="1" x14ac:dyDescent="0.2">
      <c r="A305" s="80">
        <v>250</v>
      </c>
      <c r="B305" s="861" t="s">
        <v>1222</v>
      </c>
      <c r="C305" s="81" t="s">
        <v>368</v>
      </c>
      <c r="D305" s="160">
        <v>0.56000000000000005</v>
      </c>
      <c r="E305" s="594">
        <f t="shared" si="7"/>
        <v>15288.11</v>
      </c>
      <c r="I305" s="4">
        <f t="shared" si="6"/>
        <v>1</v>
      </c>
    </row>
    <row r="306" spans="1:9" ht="15" customHeight="1" x14ac:dyDescent="0.2">
      <c r="A306" s="181">
        <v>251</v>
      </c>
      <c r="B306" s="861" t="s">
        <v>1223</v>
      </c>
      <c r="C306" s="81" t="s">
        <v>369</v>
      </c>
      <c r="D306" s="160">
        <v>0.74</v>
      </c>
      <c r="E306" s="594">
        <f t="shared" si="7"/>
        <v>20202.14</v>
      </c>
      <c r="I306" s="4">
        <f t="shared" si="6"/>
        <v>1</v>
      </c>
    </row>
    <row r="307" spans="1:9" ht="30" customHeight="1" x14ac:dyDescent="0.2">
      <c r="A307" s="80">
        <v>252</v>
      </c>
      <c r="B307" s="861" t="s">
        <v>1224</v>
      </c>
      <c r="C307" s="81" t="s">
        <v>370</v>
      </c>
      <c r="D307" s="160">
        <v>1.44</v>
      </c>
      <c r="E307" s="594">
        <f t="shared" si="7"/>
        <v>39312.269999999997</v>
      </c>
      <c r="I307" s="4">
        <f t="shared" si="6"/>
        <v>1</v>
      </c>
    </row>
    <row r="308" spans="1:9" ht="15" customHeight="1" x14ac:dyDescent="0.2">
      <c r="A308" s="181">
        <v>253</v>
      </c>
      <c r="B308" s="861" t="s">
        <v>1225</v>
      </c>
      <c r="C308" s="81" t="s">
        <v>371</v>
      </c>
      <c r="D308" s="160">
        <v>7.07</v>
      </c>
      <c r="E308" s="594">
        <f t="shared" si="7"/>
        <v>193012.34</v>
      </c>
      <c r="I308" s="4">
        <f t="shared" si="6"/>
        <v>1</v>
      </c>
    </row>
    <row r="309" spans="1:9" ht="15" customHeight="1" x14ac:dyDescent="0.2">
      <c r="A309" s="80">
        <v>254</v>
      </c>
      <c r="B309" s="861" t="s">
        <v>1226</v>
      </c>
      <c r="C309" s="81" t="s">
        <v>647</v>
      </c>
      <c r="D309" s="160">
        <v>4.46</v>
      </c>
      <c r="E309" s="594">
        <f t="shared" si="7"/>
        <v>121758.85</v>
      </c>
      <c r="I309" s="4">
        <f t="shared" si="6"/>
        <v>1</v>
      </c>
    </row>
    <row r="310" spans="1:9" ht="15" customHeight="1" x14ac:dyDescent="0.2">
      <c r="A310" s="181">
        <v>255</v>
      </c>
      <c r="B310" s="861" t="s">
        <v>1227</v>
      </c>
      <c r="C310" s="81" t="s">
        <v>63</v>
      </c>
      <c r="D310" s="160">
        <v>0.79</v>
      </c>
      <c r="E310" s="594">
        <f t="shared" si="7"/>
        <v>21567.15</v>
      </c>
      <c r="I310" s="4">
        <f t="shared" si="6"/>
        <v>1</v>
      </c>
    </row>
    <row r="311" spans="1:9" ht="15" customHeight="1" x14ac:dyDescent="0.2">
      <c r="A311" s="80">
        <v>256</v>
      </c>
      <c r="B311" s="861" t="s">
        <v>1228</v>
      </c>
      <c r="C311" s="81" t="s">
        <v>64</v>
      </c>
      <c r="D311" s="160">
        <v>0.93</v>
      </c>
      <c r="E311" s="594">
        <f t="shared" si="7"/>
        <v>25389.18</v>
      </c>
      <c r="I311" s="4">
        <f t="shared" si="6"/>
        <v>1</v>
      </c>
    </row>
    <row r="312" spans="1:9" ht="15" customHeight="1" x14ac:dyDescent="0.2">
      <c r="A312" s="181">
        <v>257</v>
      </c>
      <c r="B312" s="861" t="s">
        <v>1229</v>
      </c>
      <c r="C312" s="81" t="s">
        <v>65</v>
      </c>
      <c r="D312" s="160">
        <v>1.37</v>
      </c>
      <c r="E312" s="594">
        <f t="shared" si="7"/>
        <v>37401.26</v>
      </c>
      <c r="I312" s="4">
        <f t="shared" si="6"/>
        <v>1</v>
      </c>
    </row>
    <row r="313" spans="1:9" ht="15" customHeight="1" x14ac:dyDescent="0.2">
      <c r="A313" s="80">
        <v>258</v>
      </c>
      <c r="B313" s="861" t="s">
        <v>1230</v>
      </c>
      <c r="C313" s="81" t="s">
        <v>66</v>
      </c>
      <c r="D313" s="160">
        <v>2.42</v>
      </c>
      <c r="E313" s="594">
        <f t="shared" si="7"/>
        <v>66066.460000000006</v>
      </c>
      <c r="I313" s="4">
        <f t="shared" si="6"/>
        <v>1</v>
      </c>
    </row>
    <row r="314" spans="1:9" ht="15" customHeight="1" x14ac:dyDescent="0.2">
      <c r="A314" s="181">
        <v>259</v>
      </c>
      <c r="B314" s="861" t="s">
        <v>1231</v>
      </c>
      <c r="C314" s="81" t="s">
        <v>67</v>
      </c>
      <c r="D314" s="160">
        <v>3.15</v>
      </c>
      <c r="E314" s="594">
        <f t="shared" ref="E314:E377" si="8">D314*$D$3</f>
        <v>85995.6</v>
      </c>
      <c r="I314" s="4">
        <f t="shared" ref="I314:I377" si="9">A314-A313</f>
        <v>1</v>
      </c>
    </row>
    <row r="315" spans="1:9" ht="30" customHeight="1" x14ac:dyDescent="0.2">
      <c r="A315" s="80">
        <v>260</v>
      </c>
      <c r="B315" s="861" t="s">
        <v>1232</v>
      </c>
      <c r="C315" s="81" t="s">
        <v>372</v>
      </c>
      <c r="D315" s="160">
        <v>0.86</v>
      </c>
      <c r="E315" s="594">
        <f t="shared" si="8"/>
        <v>23478.16</v>
      </c>
      <c r="I315" s="4">
        <f t="shared" si="9"/>
        <v>1</v>
      </c>
    </row>
    <row r="316" spans="1:9" ht="30" customHeight="1" x14ac:dyDescent="0.2">
      <c r="A316" s="181">
        <v>261</v>
      </c>
      <c r="B316" s="861" t="s">
        <v>1233</v>
      </c>
      <c r="C316" s="81" t="s">
        <v>736</v>
      </c>
      <c r="D316" s="160">
        <v>0.49</v>
      </c>
      <c r="E316" s="594">
        <f t="shared" si="8"/>
        <v>13377.09</v>
      </c>
      <c r="I316" s="4">
        <f t="shared" si="9"/>
        <v>1</v>
      </c>
    </row>
    <row r="317" spans="1:9" ht="45" customHeight="1" x14ac:dyDescent="0.2">
      <c r="A317" s="80">
        <v>262</v>
      </c>
      <c r="B317" s="861" t="s">
        <v>1234</v>
      </c>
      <c r="C317" s="81" t="s">
        <v>526</v>
      </c>
      <c r="D317" s="160">
        <v>0.64</v>
      </c>
      <c r="E317" s="594">
        <f t="shared" si="8"/>
        <v>17472.12</v>
      </c>
      <c r="I317" s="4">
        <f t="shared" si="9"/>
        <v>1</v>
      </c>
    </row>
    <row r="318" spans="1:9" ht="15" customHeight="1" x14ac:dyDescent="0.2">
      <c r="A318" s="181">
        <v>263</v>
      </c>
      <c r="B318" s="861" t="s">
        <v>1235</v>
      </c>
      <c r="C318" s="81" t="s">
        <v>0</v>
      </c>
      <c r="D318" s="160">
        <v>0.73</v>
      </c>
      <c r="E318" s="594">
        <f t="shared" si="8"/>
        <v>19929.14</v>
      </c>
      <c r="I318" s="4">
        <f t="shared" si="9"/>
        <v>1</v>
      </c>
    </row>
    <row r="319" spans="1:9" ht="30" customHeight="1" x14ac:dyDescent="0.2">
      <c r="A319" s="80">
        <v>264</v>
      </c>
      <c r="B319" s="861" t="s">
        <v>1236</v>
      </c>
      <c r="C319" s="81" t="s">
        <v>68</v>
      </c>
      <c r="D319" s="160">
        <v>0.67</v>
      </c>
      <c r="E319" s="594">
        <f t="shared" si="8"/>
        <v>18291.13</v>
      </c>
      <c r="I319" s="4">
        <f t="shared" si="9"/>
        <v>1</v>
      </c>
    </row>
    <row r="320" spans="1:9" ht="15" customHeight="1" x14ac:dyDescent="0.2">
      <c r="A320" s="181">
        <v>265</v>
      </c>
      <c r="B320" s="861" t="s">
        <v>1237</v>
      </c>
      <c r="C320" s="81" t="s">
        <v>693</v>
      </c>
      <c r="D320" s="160">
        <v>1.2</v>
      </c>
      <c r="E320" s="594">
        <f t="shared" si="8"/>
        <v>32760.23</v>
      </c>
      <c r="I320" s="4">
        <f t="shared" si="9"/>
        <v>1</v>
      </c>
    </row>
    <row r="321" spans="1:9" ht="15" customHeight="1" x14ac:dyDescent="0.2">
      <c r="A321" s="80">
        <v>266</v>
      </c>
      <c r="B321" s="861" t="s">
        <v>1238</v>
      </c>
      <c r="C321" s="81" t="s">
        <v>69</v>
      </c>
      <c r="D321" s="160">
        <v>1.42</v>
      </c>
      <c r="E321" s="594">
        <f t="shared" si="8"/>
        <v>38766.269999999997</v>
      </c>
      <c r="I321" s="4">
        <f t="shared" si="9"/>
        <v>1</v>
      </c>
    </row>
    <row r="322" spans="1:9" ht="15" customHeight="1" x14ac:dyDescent="0.2">
      <c r="A322" s="181">
        <v>267</v>
      </c>
      <c r="B322" s="861" t="s">
        <v>1239</v>
      </c>
      <c r="C322" s="81" t="s">
        <v>70</v>
      </c>
      <c r="D322" s="160">
        <v>2.31</v>
      </c>
      <c r="E322" s="594">
        <f t="shared" si="8"/>
        <v>63063.44</v>
      </c>
      <c r="I322" s="4">
        <f t="shared" si="9"/>
        <v>1</v>
      </c>
    </row>
    <row r="323" spans="1:9" ht="15" customHeight="1" x14ac:dyDescent="0.2">
      <c r="A323" s="80">
        <v>268</v>
      </c>
      <c r="B323" s="861" t="s">
        <v>1240</v>
      </c>
      <c r="C323" s="81" t="s">
        <v>71</v>
      </c>
      <c r="D323" s="160">
        <v>3.12</v>
      </c>
      <c r="E323" s="594">
        <f t="shared" si="8"/>
        <v>85176.59</v>
      </c>
      <c r="I323" s="4">
        <f t="shared" si="9"/>
        <v>1</v>
      </c>
    </row>
    <row r="324" spans="1:9" ht="30" customHeight="1" x14ac:dyDescent="0.2">
      <c r="A324" s="181">
        <v>269</v>
      </c>
      <c r="B324" s="861" t="s">
        <v>1241</v>
      </c>
      <c r="C324" s="81" t="s">
        <v>32</v>
      </c>
      <c r="D324" s="160">
        <v>1.08</v>
      </c>
      <c r="E324" s="594">
        <f t="shared" si="8"/>
        <v>29484.21</v>
      </c>
      <c r="I324" s="4">
        <f t="shared" si="9"/>
        <v>1</v>
      </c>
    </row>
    <row r="325" spans="1:9" ht="30" customHeight="1" x14ac:dyDescent="0.2">
      <c r="A325" s="80">
        <v>270</v>
      </c>
      <c r="B325" s="861" t="s">
        <v>1242</v>
      </c>
      <c r="C325" s="81" t="s">
        <v>33</v>
      </c>
      <c r="D325" s="160">
        <v>1.1200000000000001</v>
      </c>
      <c r="E325" s="594">
        <f t="shared" si="8"/>
        <v>30576.21</v>
      </c>
      <c r="I325" s="4">
        <f t="shared" si="9"/>
        <v>1</v>
      </c>
    </row>
    <row r="326" spans="1:9" ht="30" customHeight="1" x14ac:dyDescent="0.2">
      <c r="A326" s="181">
        <v>271</v>
      </c>
      <c r="B326" s="861" t="s">
        <v>1243</v>
      </c>
      <c r="C326" s="81" t="s">
        <v>572</v>
      </c>
      <c r="D326" s="160">
        <v>1.62</v>
      </c>
      <c r="E326" s="594">
        <f t="shared" si="8"/>
        <v>44226.31</v>
      </c>
      <c r="I326" s="4">
        <f t="shared" si="9"/>
        <v>1</v>
      </c>
    </row>
    <row r="327" spans="1:9" ht="30" customHeight="1" x14ac:dyDescent="0.2">
      <c r="A327" s="80">
        <v>272</v>
      </c>
      <c r="B327" s="861" t="s">
        <v>1244</v>
      </c>
      <c r="C327" s="81" t="s">
        <v>573</v>
      </c>
      <c r="D327" s="160">
        <v>1.95</v>
      </c>
      <c r="E327" s="594">
        <f t="shared" si="8"/>
        <v>53235.37</v>
      </c>
      <c r="I327" s="4">
        <f t="shared" si="9"/>
        <v>1</v>
      </c>
    </row>
    <row r="328" spans="1:9" ht="30" customHeight="1" x14ac:dyDescent="0.2">
      <c r="A328" s="181">
        <v>273</v>
      </c>
      <c r="B328" s="861" t="s">
        <v>1245</v>
      </c>
      <c r="C328" s="81" t="s">
        <v>574</v>
      </c>
      <c r="D328" s="160">
        <v>2.14</v>
      </c>
      <c r="E328" s="594">
        <f t="shared" si="8"/>
        <v>58422.41</v>
      </c>
      <c r="I328" s="4">
        <f t="shared" si="9"/>
        <v>1</v>
      </c>
    </row>
    <row r="329" spans="1:9" ht="30" customHeight="1" x14ac:dyDescent="0.2">
      <c r="A329" s="80">
        <v>274</v>
      </c>
      <c r="B329" s="861" t="s">
        <v>1246</v>
      </c>
      <c r="C329" s="81" t="s">
        <v>575</v>
      </c>
      <c r="D329" s="160">
        <v>4.13</v>
      </c>
      <c r="E329" s="594">
        <f t="shared" si="8"/>
        <v>112749.78</v>
      </c>
      <c r="I329" s="4">
        <f t="shared" si="9"/>
        <v>1</v>
      </c>
    </row>
    <row r="330" spans="1:9" ht="15" customHeight="1" x14ac:dyDescent="0.2">
      <c r="A330" s="181">
        <v>275</v>
      </c>
      <c r="B330" s="861" t="s">
        <v>1247</v>
      </c>
      <c r="C330" s="81" t="s">
        <v>1</v>
      </c>
      <c r="D330" s="160">
        <v>0.61</v>
      </c>
      <c r="E330" s="594">
        <f t="shared" si="8"/>
        <v>16653.12</v>
      </c>
      <c r="I330" s="4">
        <f t="shared" si="9"/>
        <v>1</v>
      </c>
    </row>
    <row r="331" spans="1:9" ht="30" customHeight="1" x14ac:dyDescent="0.2">
      <c r="A331" s="80">
        <v>276</v>
      </c>
      <c r="B331" s="861" t="s">
        <v>1248</v>
      </c>
      <c r="C331" s="81" t="s">
        <v>576</v>
      </c>
      <c r="D331" s="160">
        <v>0.55000000000000004</v>
      </c>
      <c r="E331" s="594">
        <f t="shared" si="8"/>
        <v>15015.1</v>
      </c>
      <c r="I331" s="4">
        <f t="shared" si="9"/>
        <v>1</v>
      </c>
    </row>
    <row r="332" spans="1:9" ht="30" customHeight="1" x14ac:dyDescent="0.2">
      <c r="A332" s="181">
        <v>277</v>
      </c>
      <c r="B332" s="861" t="s">
        <v>1249</v>
      </c>
      <c r="C332" s="81" t="s">
        <v>577</v>
      </c>
      <c r="D332" s="160">
        <v>0.71</v>
      </c>
      <c r="E332" s="594">
        <f t="shared" si="8"/>
        <v>19383.13</v>
      </c>
      <c r="I332" s="4">
        <f t="shared" si="9"/>
        <v>1</v>
      </c>
    </row>
    <row r="333" spans="1:9" ht="30" customHeight="1" x14ac:dyDescent="0.2">
      <c r="A333" s="80">
        <v>278</v>
      </c>
      <c r="B333" s="861" t="s">
        <v>1250</v>
      </c>
      <c r="C333" s="81" t="s">
        <v>578</v>
      </c>
      <c r="D333" s="160">
        <v>1.38</v>
      </c>
      <c r="E333" s="594">
        <f t="shared" si="8"/>
        <v>37674.26</v>
      </c>
      <c r="I333" s="4">
        <f t="shared" si="9"/>
        <v>1</v>
      </c>
    </row>
    <row r="334" spans="1:9" ht="30" customHeight="1" x14ac:dyDescent="0.2">
      <c r="A334" s="181">
        <v>279</v>
      </c>
      <c r="B334" s="861" t="s">
        <v>1251</v>
      </c>
      <c r="C334" s="81" t="s">
        <v>579</v>
      </c>
      <c r="D334" s="160">
        <v>2.41</v>
      </c>
      <c r="E334" s="594">
        <f t="shared" si="8"/>
        <v>65793.460000000006</v>
      </c>
      <c r="I334" s="4">
        <f t="shared" si="9"/>
        <v>1</v>
      </c>
    </row>
    <row r="335" spans="1:9" ht="30" customHeight="1" x14ac:dyDescent="0.2">
      <c r="A335" s="80">
        <v>280</v>
      </c>
      <c r="B335" s="861" t="s">
        <v>1252</v>
      </c>
      <c r="C335" s="81" t="s">
        <v>580</v>
      </c>
      <c r="D335" s="160">
        <v>1.43</v>
      </c>
      <c r="E335" s="594">
        <f t="shared" si="8"/>
        <v>39039.269999999997</v>
      </c>
      <c r="I335" s="4">
        <f t="shared" si="9"/>
        <v>1</v>
      </c>
    </row>
    <row r="336" spans="1:9" ht="30" customHeight="1" x14ac:dyDescent="0.2">
      <c r="A336" s="181">
        <v>281</v>
      </c>
      <c r="B336" s="861" t="s">
        <v>1253</v>
      </c>
      <c r="C336" s="81" t="s">
        <v>173</v>
      </c>
      <c r="D336" s="160">
        <v>1.83</v>
      </c>
      <c r="E336" s="594">
        <f t="shared" si="8"/>
        <v>49959.35</v>
      </c>
      <c r="I336" s="4">
        <f t="shared" si="9"/>
        <v>1</v>
      </c>
    </row>
    <row r="337" spans="1:9" ht="30" customHeight="1" x14ac:dyDescent="0.2">
      <c r="A337" s="80">
        <v>282</v>
      </c>
      <c r="B337" s="861" t="s">
        <v>1254</v>
      </c>
      <c r="C337" s="81" t="s">
        <v>174</v>
      </c>
      <c r="D337" s="160">
        <v>2.16</v>
      </c>
      <c r="E337" s="594">
        <f t="shared" si="8"/>
        <v>58968.41</v>
      </c>
      <c r="I337" s="4">
        <f t="shared" si="9"/>
        <v>1</v>
      </c>
    </row>
    <row r="338" spans="1:9" ht="15" customHeight="1" x14ac:dyDescent="0.2">
      <c r="A338" s="181">
        <v>283</v>
      </c>
      <c r="B338" s="861" t="s">
        <v>1255</v>
      </c>
      <c r="C338" s="81" t="s">
        <v>175</v>
      </c>
      <c r="D338" s="160">
        <v>1.81</v>
      </c>
      <c r="E338" s="594">
        <f t="shared" si="8"/>
        <v>49413.34</v>
      </c>
      <c r="I338" s="4">
        <f t="shared" si="9"/>
        <v>1</v>
      </c>
    </row>
    <row r="339" spans="1:9" ht="15" customHeight="1" x14ac:dyDescent="0.2">
      <c r="A339" s="80">
        <v>284</v>
      </c>
      <c r="B339" s="861" t="s">
        <v>1256</v>
      </c>
      <c r="C339" s="81" t="s">
        <v>176</v>
      </c>
      <c r="D339" s="160">
        <v>2.67</v>
      </c>
      <c r="E339" s="594">
        <f t="shared" si="8"/>
        <v>72891.509999999995</v>
      </c>
      <c r="I339" s="4">
        <f t="shared" si="9"/>
        <v>1</v>
      </c>
    </row>
    <row r="340" spans="1:9" ht="45" customHeight="1" x14ac:dyDescent="0.2">
      <c r="A340" s="181">
        <v>285</v>
      </c>
      <c r="B340" s="861" t="s">
        <v>1257</v>
      </c>
      <c r="C340" s="81" t="s">
        <v>822</v>
      </c>
      <c r="D340" s="160">
        <v>0.73</v>
      </c>
      <c r="E340" s="594">
        <f t="shared" si="8"/>
        <v>19929.14</v>
      </c>
      <c r="I340" s="4">
        <f t="shared" si="9"/>
        <v>1</v>
      </c>
    </row>
    <row r="341" spans="1:9" ht="15" customHeight="1" x14ac:dyDescent="0.2">
      <c r="A341" s="80">
        <v>286</v>
      </c>
      <c r="B341" s="861" t="s">
        <v>1258</v>
      </c>
      <c r="C341" s="81" t="s">
        <v>177</v>
      </c>
      <c r="D341" s="160">
        <v>0.76</v>
      </c>
      <c r="E341" s="594">
        <f t="shared" si="8"/>
        <v>20748.14</v>
      </c>
      <c r="I341" s="4">
        <f t="shared" si="9"/>
        <v>1</v>
      </c>
    </row>
    <row r="342" spans="1:9" ht="15" customHeight="1" x14ac:dyDescent="0.2">
      <c r="A342" s="181">
        <v>287</v>
      </c>
      <c r="B342" s="861" t="s">
        <v>1259</v>
      </c>
      <c r="C342" s="81" t="s">
        <v>737</v>
      </c>
      <c r="D342" s="160">
        <v>2.42</v>
      </c>
      <c r="E342" s="594">
        <f t="shared" si="8"/>
        <v>66066.460000000006</v>
      </c>
      <c r="I342" s="4">
        <f t="shared" si="9"/>
        <v>1</v>
      </c>
    </row>
    <row r="343" spans="1:9" ht="15" customHeight="1" x14ac:dyDescent="0.2">
      <c r="A343" s="80">
        <v>288</v>
      </c>
      <c r="B343" s="861" t="s">
        <v>1260</v>
      </c>
      <c r="C343" s="81" t="s">
        <v>738</v>
      </c>
      <c r="D343" s="160">
        <v>3.51</v>
      </c>
      <c r="E343" s="594">
        <f t="shared" si="8"/>
        <v>95823.67</v>
      </c>
      <c r="I343" s="4">
        <f t="shared" si="9"/>
        <v>1</v>
      </c>
    </row>
    <row r="344" spans="1:9" ht="15" customHeight="1" x14ac:dyDescent="0.2">
      <c r="A344" s="181">
        <v>289</v>
      </c>
      <c r="B344" s="861" t="s">
        <v>1261</v>
      </c>
      <c r="C344" s="81" t="s">
        <v>739</v>
      </c>
      <c r="D344" s="160">
        <v>4.0199999999999996</v>
      </c>
      <c r="E344" s="594">
        <f t="shared" si="8"/>
        <v>109746.76</v>
      </c>
      <c r="I344" s="4">
        <f t="shared" si="9"/>
        <v>1</v>
      </c>
    </row>
    <row r="345" spans="1:9" ht="30" customHeight="1" x14ac:dyDescent="0.2">
      <c r="A345" s="80">
        <v>290</v>
      </c>
      <c r="B345" s="861" t="s">
        <v>1262</v>
      </c>
      <c r="C345" s="81" t="s">
        <v>581</v>
      </c>
      <c r="D345" s="160">
        <v>0.84</v>
      </c>
      <c r="E345" s="594">
        <f t="shared" si="8"/>
        <v>22932.16</v>
      </c>
      <c r="I345" s="4">
        <f t="shared" si="9"/>
        <v>1</v>
      </c>
    </row>
    <row r="346" spans="1:9" ht="30" customHeight="1" x14ac:dyDescent="0.2">
      <c r="A346" s="181">
        <v>291</v>
      </c>
      <c r="B346" s="861" t="s">
        <v>1263</v>
      </c>
      <c r="C346" s="81" t="s">
        <v>823</v>
      </c>
      <c r="D346" s="160">
        <v>0.5</v>
      </c>
      <c r="E346" s="594">
        <f t="shared" si="8"/>
        <v>13650.1</v>
      </c>
      <c r="I346" s="4">
        <f t="shared" si="9"/>
        <v>1</v>
      </c>
    </row>
    <row r="347" spans="1:9" ht="15" customHeight="1" x14ac:dyDescent="0.2">
      <c r="A347" s="80">
        <v>292</v>
      </c>
      <c r="B347" s="861" t="s">
        <v>1264</v>
      </c>
      <c r="C347" s="81" t="s">
        <v>582</v>
      </c>
      <c r="D347" s="160">
        <v>0.37</v>
      </c>
      <c r="E347" s="594">
        <f t="shared" si="8"/>
        <v>10101.07</v>
      </c>
      <c r="I347" s="4">
        <f t="shared" si="9"/>
        <v>1</v>
      </c>
    </row>
    <row r="348" spans="1:9" ht="30" customHeight="1" x14ac:dyDescent="0.2">
      <c r="A348" s="181">
        <v>293</v>
      </c>
      <c r="B348" s="861" t="s">
        <v>1265</v>
      </c>
      <c r="C348" s="81" t="s">
        <v>178</v>
      </c>
      <c r="D348" s="160">
        <v>1.19</v>
      </c>
      <c r="E348" s="594">
        <f t="shared" si="8"/>
        <v>32487.23</v>
      </c>
      <c r="I348" s="4">
        <f t="shared" si="9"/>
        <v>1</v>
      </c>
    </row>
    <row r="349" spans="1:9" ht="15" customHeight="1" x14ac:dyDescent="0.2">
      <c r="A349" s="80">
        <v>294</v>
      </c>
      <c r="B349" s="861" t="s">
        <v>1266</v>
      </c>
      <c r="C349" s="81" t="s">
        <v>179</v>
      </c>
      <c r="D349" s="160">
        <v>1.1499999999999999</v>
      </c>
      <c r="E349" s="594">
        <f t="shared" si="8"/>
        <v>31395.22</v>
      </c>
      <c r="I349" s="4">
        <f t="shared" si="9"/>
        <v>1</v>
      </c>
    </row>
    <row r="350" spans="1:9" ht="15" customHeight="1" x14ac:dyDescent="0.2">
      <c r="A350" s="181">
        <v>295</v>
      </c>
      <c r="B350" s="861" t="s">
        <v>1267</v>
      </c>
      <c r="C350" s="81" t="s">
        <v>180</v>
      </c>
      <c r="D350" s="160">
        <v>1.43</v>
      </c>
      <c r="E350" s="594">
        <f t="shared" si="8"/>
        <v>39039.269999999997</v>
      </c>
      <c r="I350" s="4">
        <f t="shared" si="9"/>
        <v>1</v>
      </c>
    </row>
    <row r="351" spans="1:9" ht="15" customHeight="1" x14ac:dyDescent="0.2">
      <c r="A351" s="80">
        <v>296</v>
      </c>
      <c r="B351" s="861" t="s">
        <v>1268</v>
      </c>
      <c r="C351" s="81" t="s">
        <v>181</v>
      </c>
      <c r="D351" s="160">
        <v>3</v>
      </c>
      <c r="E351" s="594">
        <f t="shared" si="8"/>
        <v>81900.570000000007</v>
      </c>
      <c r="I351" s="4">
        <f t="shared" si="9"/>
        <v>1</v>
      </c>
    </row>
    <row r="352" spans="1:9" ht="15" customHeight="1" x14ac:dyDescent="0.2">
      <c r="A352" s="181">
        <v>297</v>
      </c>
      <c r="B352" s="861" t="s">
        <v>1269</v>
      </c>
      <c r="C352" s="81" t="s">
        <v>182</v>
      </c>
      <c r="D352" s="160">
        <v>4.3</v>
      </c>
      <c r="E352" s="594">
        <f t="shared" si="8"/>
        <v>117390.82</v>
      </c>
      <c r="I352" s="4">
        <f t="shared" si="9"/>
        <v>1</v>
      </c>
    </row>
    <row r="353" spans="1:9" ht="15" customHeight="1" x14ac:dyDescent="0.2">
      <c r="A353" s="80">
        <v>298</v>
      </c>
      <c r="B353" s="861" t="s">
        <v>1270</v>
      </c>
      <c r="C353" s="81" t="s">
        <v>183</v>
      </c>
      <c r="D353" s="160">
        <v>2.42</v>
      </c>
      <c r="E353" s="594">
        <f t="shared" si="8"/>
        <v>66066.460000000006</v>
      </c>
      <c r="I353" s="4">
        <f t="shared" si="9"/>
        <v>1</v>
      </c>
    </row>
    <row r="354" spans="1:9" ht="15" customHeight="1" x14ac:dyDescent="0.2">
      <c r="A354" s="181">
        <v>299</v>
      </c>
      <c r="B354" s="861" t="s">
        <v>1271</v>
      </c>
      <c r="C354" s="81" t="s">
        <v>184</v>
      </c>
      <c r="D354" s="160">
        <v>2.69</v>
      </c>
      <c r="E354" s="594">
        <f t="shared" si="8"/>
        <v>73437.509999999995</v>
      </c>
      <c r="I354" s="4">
        <f t="shared" si="9"/>
        <v>1</v>
      </c>
    </row>
    <row r="355" spans="1:9" ht="15" customHeight="1" x14ac:dyDescent="0.2">
      <c r="A355" s="80">
        <v>300</v>
      </c>
      <c r="B355" s="861" t="s">
        <v>1272</v>
      </c>
      <c r="C355" s="81" t="s">
        <v>185</v>
      </c>
      <c r="D355" s="160">
        <v>4.12</v>
      </c>
      <c r="E355" s="594">
        <f t="shared" si="8"/>
        <v>112476.78</v>
      </c>
      <c r="I355" s="4">
        <f t="shared" si="9"/>
        <v>1</v>
      </c>
    </row>
    <row r="356" spans="1:9" ht="30" customHeight="1" x14ac:dyDescent="0.2">
      <c r="A356" s="181">
        <v>301</v>
      </c>
      <c r="B356" s="861" t="s">
        <v>1273</v>
      </c>
      <c r="C356" s="81" t="s">
        <v>186</v>
      </c>
      <c r="D356" s="160">
        <v>1.1599999999999999</v>
      </c>
      <c r="E356" s="594">
        <f t="shared" si="8"/>
        <v>31668.22</v>
      </c>
      <c r="I356" s="4">
        <f t="shared" si="9"/>
        <v>1</v>
      </c>
    </row>
    <row r="357" spans="1:9" ht="30" customHeight="1" x14ac:dyDescent="0.2">
      <c r="A357" s="80">
        <v>302</v>
      </c>
      <c r="B357" s="861" t="s">
        <v>1274</v>
      </c>
      <c r="C357" s="81" t="s">
        <v>187</v>
      </c>
      <c r="D357" s="160">
        <v>1.95</v>
      </c>
      <c r="E357" s="594">
        <f t="shared" si="8"/>
        <v>53235.37</v>
      </c>
      <c r="I357" s="4">
        <f t="shared" si="9"/>
        <v>1</v>
      </c>
    </row>
    <row r="358" spans="1:9" ht="30" customHeight="1" x14ac:dyDescent="0.2">
      <c r="A358" s="181">
        <v>303</v>
      </c>
      <c r="B358" s="861" t="s">
        <v>1275</v>
      </c>
      <c r="C358" s="81" t="s">
        <v>188</v>
      </c>
      <c r="D358" s="160">
        <v>2.46</v>
      </c>
      <c r="E358" s="594">
        <f t="shared" si="8"/>
        <v>67158.47</v>
      </c>
      <c r="I358" s="4">
        <f t="shared" si="9"/>
        <v>1</v>
      </c>
    </row>
    <row r="359" spans="1:9" ht="15" customHeight="1" x14ac:dyDescent="0.2">
      <c r="A359" s="80">
        <v>304</v>
      </c>
      <c r="B359" s="861" t="s">
        <v>1276</v>
      </c>
      <c r="C359" s="81" t="s">
        <v>740</v>
      </c>
      <c r="D359" s="160">
        <v>0.73</v>
      </c>
      <c r="E359" s="594">
        <f t="shared" si="8"/>
        <v>19929.14</v>
      </c>
      <c r="I359" s="4">
        <f t="shared" si="9"/>
        <v>1</v>
      </c>
    </row>
    <row r="360" spans="1:9" ht="15" customHeight="1" x14ac:dyDescent="0.2">
      <c r="A360" s="181">
        <v>305</v>
      </c>
      <c r="B360" s="861" t="s">
        <v>1277</v>
      </c>
      <c r="C360" s="81" t="s">
        <v>741</v>
      </c>
      <c r="D360" s="160">
        <v>0.91</v>
      </c>
      <c r="E360" s="594">
        <f t="shared" si="8"/>
        <v>24843.17</v>
      </c>
      <c r="I360" s="4">
        <f t="shared" si="9"/>
        <v>1</v>
      </c>
    </row>
    <row r="361" spans="1:9" ht="15" customHeight="1" x14ac:dyDescent="0.2">
      <c r="A361" s="80">
        <v>306</v>
      </c>
      <c r="B361" s="861" t="s">
        <v>1278</v>
      </c>
      <c r="C361" s="81" t="s">
        <v>189</v>
      </c>
      <c r="D361" s="160">
        <v>0.86</v>
      </c>
      <c r="E361" s="594">
        <f t="shared" si="8"/>
        <v>23478.16</v>
      </c>
      <c r="I361" s="4">
        <f t="shared" si="9"/>
        <v>1</v>
      </c>
    </row>
    <row r="362" spans="1:9" ht="15" customHeight="1" x14ac:dyDescent="0.2">
      <c r="A362" s="181">
        <v>307</v>
      </c>
      <c r="B362" s="861" t="s">
        <v>1279</v>
      </c>
      <c r="C362" s="81" t="s">
        <v>190</v>
      </c>
      <c r="D362" s="160">
        <v>1.24</v>
      </c>
      <c r="E362" s="594">
        <f t="shared" si="8"/>
        <v>33852.239999999998</v>
      </c>
      <c r="I362" s="4">
        <f t="shared" si="9"/>
        <v>1</v>
      </c>
    </row>
    <row r="363" spans="1:9" ht="15" customHeight="1" x14ac:dyDescent="0.2">
      <c r="A363" s="80">
        <v>308</v>
      </c>
      <c r="B363" s="861" t="s">
        <v>1280</v>
      </c>
      <c r="C363" s="81" t="s">
        <v>191</v>
      </c>
      <c r="D363" s="160">
        <v>1.78</v>
      </c>
      <c r="E363" s="594">
        <f t="shared" si="8"/>
        <v>48594.34</v>
      </c>
      <c r="I363" s="4">
        <f t="shared" si="9"/>
        <v>1</v>
      </c>
    </row>
    <row r="364" spans="1:9" ht="15" customHeight="1" x14ac:dyDescent="0.2">
      <c r="A364" s="181">
        <v>309</v>
      </c>
      <c r="B364" s="861" t="s">
        <v>1281</v>
      </c>
      <c r="C364" s="81" t="s">
        <v>192</v>
      </c>
      <c r="D364" s="160">
        <v>1.1299999999999999</v>
      </c>
      <c r="E364" s="594">
        <f t="shared" si="8"/>
        <v>30849.21</v>
      </c>
      <c r="I364" s="4">
        <f t="shared" si="9"/>
        <v>1</v>
      </c>
    </row>
    <row r="365" spans="1:9" ht="15" customHeight="1" x14ac:dyDescent="0.2">
      <c r="A365" s="80">
        <v>310</v>
      </c>
      <c r="B365" s="861" t="s">
        <v>1282</v>
      </c>
      <c r="C365" s="81" t="s">
        <v>193</v>
      </c>
      <c r="D365" s="160">
        <v>1.19</v>
      </c>
      <c r="E365" s="594">
        <f t="shared" si="8"/>
        <v>32487.23</v>
      </c>
      <c r="I365" s="4">
        <f t="shared" si="9"/>
        <v>1</v>
      </c>
    </row>
    <row r="366" spans="1:9" ht="15" customHeight="1" x14ac:dyDescent="0.2">
      <c r="A366" s="181">
        <v>311</v>
      </c>
      <c r="B366" s="861" t="s">
        <v>1283</v>
      </c>
      <c r="C366" s="81" t="s">
        <v>194</v>
      </c>
      <c r="D366" s="160">
        <v>2.13</v>
      </c>
      <c r="E366" s="594">
        <f t="shared" si="8"/>
        <v>58149.4</v>
      </c>
      <c r="I366" s="4">
        <f t="shared" si="9"/>
        <v>1</v>
      </c>
    </row>
    <row r="367" spans="1:9" ht="15" customHeight="1" x14ac:dyDescent="0.2">
      <c r="A367" s="80">
        <v>312</v>
      </c>
      <c r="B367" s="861" t="s">
        <v>1284</v>
      </c>
      <c r="C367" s="81" t="s">
        <v>195</v>
      </c>
      <c r="D367" s="160">
        <v>1.17</v>
      </c>
      <c r="E367" s="594">
        <f t="shared" si="8"/>
        <v>31941.22</v>
      </c>
      <c r="I367" s="4">
        <f t="shared" si="9"/>
        <v>1</v>
      </c>
    </row>
    <row r="368" spans="1:9" ht="15" customHeight="1" x14ac:dyDescent="0.2">
      <c r="A368" s="181">
        <v>313</v>
      </c>
      <c r="B368" s="861" t="s">
        <v>1285</v>
      </c>
      <c r="C368" s="81" t="s">
        <v>196</v>
      </c>
      <c r="D368" s="160">
        <v>2.91</v>
      </c>
      <c r="E368" s="594">
        <f t="shared" si="8"/>
        <v>79443.55</v>
      </c>
      <c r="I368" s="4">
        <f t="shared" si="9"/>
        <v>1</v>
      </c>
    </row>
    <row r="369" spans="1:9" ht="15" customHeight="1" x14ac:dyDescent="0.2">
      <c r="A369" s="80">
        <v>314</v>
      </c>
      <c r="B369" s="861" t="s">
        <v>1286</v>
      </c>
      <c r="C369" s="81" t="s">
        <v>197</v>
      </c>
      <c r="D369" s="160">
        <v>1.21</v>
      </c>
      <c r="E369" s="594">
        <f t="shared" si="8"/>
        <v>33033.230000000003</v>
      </c>
      <c r="I369" s="4">
        <f t="shared" si="9"/>
        <v>1</v>
      </c>
    </row>
    <row r="370" spans="1:9" ht="15" customHeight="1" x14ac:dyDescent="0.2">
      <c r="A370" s="181">
        <v>315</v>
      </c>
      <c r="B370" s="861" t="s">
        <v>1287</v>
      </c>
      <c r="C370" s="81" t="s">
        <v>198</v>
      </c>
      <c r="D370" s="161">
        <v>2.0299999999999998</v>
      </c>
      <c r="E370" s="594">
        <f t="shared" si="8"/>
        <v>55419.39</v>
      </c>
      <c r="I370" s="4">
        <f t="shared" si="9"/>
        <v>1</v>
      </c>
    </row>
    <row r="371" spans="1:9" ht="15" customHeight="1" x14ac:dyDescent="0.2">
      <c r="A371" s="80">
        <v>316</v>
      </c>
      <c r="B371" s="861" t="s">
        <v>1288</v>
      </c>
      <c r="C371" s="81" t="s">
        <v>199</v>
      </c>
      <c r="D371" s="160">
        <v>3.54</v>
      </c>
      <c r="E371" s="594">
        <f t="shared" si="8"/>
        <v>96642.67</v>
      </c>
      <c r="I371" s="4">
        <f t="shared" si="9"/>
        <v>1</v>
      </c>
    </row>
    <row r="372" spans="1:9" ht="15" customHeight="1" x14ac:dyDescent="0.2">
      <c r="A372" s="181">
        <v>317</v>
      </c>
      <c r="B372" s="861" t="s">
        <v>1289</v>
      </c>
      <c r="C372" s="81" t="s">
        <v>200</v>
      </c>
      <c r="D372" s="160">
        <v>5.2</v>
      </c>
      <c r="E372" s="594">
        <f t="shared" si="8"/>
        <v>141960.99</v>
      </c>
      <c r="I372" s="4">
        <f t="shared" si="9"/>
        <v>1</v>
      </c>
    </row>
    <row r="373" spans="1:9" ht="15" customHeight="1" x14ac:dyDescent="0.2">
      <c r="A373" s="80">
        <v>318</v>
      </c>
      <c r="B373" s="861" t="s">
        <v>1290</v>
      </c>
      <c r="C373" s="81" t="s">
        <v>201</v>
      </c>
      <c r="D373" s="160">
        <v>11.11</v>
      </c>
      <c r="E373" s="594">
        <f t="shared" si="8"/>
        <v>303305.11</v>
      </c>
      <c r="I373" s="4">
        <f t="shared" si="9"/>
        <v>1</v>
      </c>
    </row>
    <row r="374" spans="1:9" ht="15" customHeight="1" x14ac:dyDescent="0.2">
      <c r="A374" s="181">
        <v>319</v>
      </c>
      <c r="B374" s="861" t="s">
        <v>1291</v>
      </c>
      <c r="C374" s="81" t="s">
        <v>824</v>
      </c>
      <c r="D374" s="160">
        <v>14.07</v>
      </c>
      <c r="E374" s="594">
        <f t="shared" si="8"/>
        <v>384113.67</v>
      </c>
      <c r="I374" s="4">
        <f t="shared" si="9"/>
        <v>1</v>
      </c>
    </row>
    <row r="375" spans="1:9" ht="30" customHeight="1" x14ac:dyDescent="0.2">
      <c r="A375" s="80">
        <v>320</v>
      </c>
      <c r="B375" s="861" t="s">
        <v>1292</v>
      </c>
      <c r="C375" s="81" t="s">
        <v>297</v>
      </c>
      <c r="D375" s="160">
        <v>0.89</v>
      </c>
      <c r="E375" s="594">
        <f t="shared" si="8"/>
        <v>24297.17</v>
      </c>
      <c r="I375" s="4">
        <f t="shared" si="9"/>
        <v>1</v>
      </c>
    </row>
    <row r="376" spans="1:9" ht="15" customHeight="1" x14ac:dyDescent="0.2">
      <c r="A376" s="181">
        <v>321</v>
      </c>
      <c r="B376" s="861" t="s">
        <v>1293</v>
      </c>
      <c r="C376" s="81" t="s">
        <v>202</v>
      </c>
      <c r="D376" s="160">
        <v>0.74</v>
      </c>
      <c r="E376" s="594">
        <f t="shared" si="8"/>
        <v>20202.14</v>
      </c>
      <c r="I376" s="4">
        <f t="shared" si="9"/>
        <v>1</v>
      </c>
    </row>
    <row r="377" spans="1:9" ht="15" customHeight="1" x14ac:dyDescent="0.2">
      <c r="A377" s="80">
        <v>322</v>
      </c>
      <c r="B377" s="861" t="s">
        <v>1294</v>
      </c>
      <c r="C377" s="81" t="s">
        <v>225</v>
      </c>
      <c r="D377" s="160">
        <v>1.27</v>
      </c>
      <c r="E377" s="594">
        <f t="shared" si="8"/>
        <v>34671.24</v>
      </c>
      <c r="I377" s="4">
        <f t="shared" si="9"/>
        <v>1</v>
      </c>
    </row>
    <row r="378" spans="1:9" ht="15" customHeight="1" x14ac:dyDescent="0.2">
      <c r="A378" s="181">
        <v>323</v>
      </c>
      <c r="B378" s="861" t="s">
        <v>1295</v>
      </c>
      <c r="C378" s="81" t="s">
        <v>226</v>
      </c>
      <c r="D378" s="160">
        <v>1.63</v>
      </c>
      <c r="E378" s="594">
        <f t="shared" ref="E378:E419" si="10">D378*$D$3</f>
        <v>44499.31</v>
      </c>
      <c r="I378" s="4">
        <f t="shared" ref="I378:I419" si="11">A378-A377</f>
        <v>1</v>
      </c>
    </row>
    <row r="379" spans="1:9" ht="15" customHeight="1" x14ac:dyDescent="0.2">
      <c r="A379" s="80">
        <v>324</v>
      </c>
      <c r="B379" s="861" t="s">
        <v>1296</v>
      </c>
      <c r="C379" s="81" t="s">
        <v>227</v>
      </c>
      <c r="D379" s="160">
        <v>1.9</v>
      </c>
      <c r="E379" s="594">
        <f t="shared" si="10"/>
        <v>51870.36</v>
      </c>
      <c r="I379" s="4">
        <f t="shared" si="11"/>
        <v>1</v>
      </c>
    </row>
    <row r="380" spans="1:9" ht="15" customHeight="1" x14ac:dyDescent="0.2">
      <c r="A380" s="181">
        <v>325</v>
      </c>
      <c r="B380" s="861" t="s">
        <v>1297</v>
      </c>
      <c r="C380" s="81" t="s">
        <v>742</v>
      </c>
      <c r="D380" s="160">
        <v>1.02</v>
      </c>
      <c r="E380" s="594">
        <f t="shared" si="10"/>
        <v>27846.19</v>
      </c>
      <c r="I380" s="4">
        <f t="shared" si="11"/>
        <v>1</v>
      </c>
    </row>
    <row r="381" spans="1:9" ht="15" customHeight="1" x14ac:dyDescent="0.2">
      <c r="A381" s="80">
        <v>326</v>
      </c>
      <c r="B381" s="861" t="s">
        <v>1298</v>
      </c>
      <c r="C381" s="81" t="s">
        <v>825</v>
      </c>
      <c r="D381" s="160">
        <v>1.49</v>
      </c>
      <c r="E381" s="594">
        <f t="shared" si="10"/>
        <v>40677.279999999999</v>
      </c>
      <c r="I381" s="4">
        <f t="shared" si="11"/>
        <v>1</v>
      </c>
    </row>
    <row r="382" spans="1:9" ht="15" customHeight="1" x14ac:dyDescent="0.2">
      <c r="A382" s="181">
        <v>327</v>
      </c>
      <c r="B382" s="861" t="s">
        <v>1299</v>
      </c>
      <c r="C382" s="81" t="s">
        <v>228</v>
      </c>
      <c r="D382" s="160">
        <v>2.14</v>
      </c>
      <c r="E382" s="594">
        <f t="shared" si="10"/>
        <v>58422.41</v>
      </c>
      <c r="I382" s="4">
        <f t="shared" si="11"/>
        <v>1</v>
      </c>
    </row>
    <row r="383" spans="1:9" ht="15" customHeight="1" x14ac:dyDescent="0.2">
      <c r="A383" s="80">
        <v>328</v>
      </c>
      <c r="B383" s="861" t="s">
        <v>1300</v>
      </c>
      <c r="C383" s="81" t="s">
        <v>743</v>
      </c>
      <c r="D383" s="160">
        <v>1.25</v>
      </c>
      <c r="E383" s="594">
        <f t="shared" si="10"/>
        <v>34125.24</v>
      </c>
      <c r="I383" s="4">
        <f t="shared" si="11"/>
        <v>1</v>
      </c>
    </row>
    <row r="384" spans="1:9" ht="15" customHeight="1" x14ac:dyDescent="0.2">
      <c r="A384" s="181">
        <v>329</v>
      </c>
      <c r="B384" s="861" t="s">
        <v>1301</v>
      </c>
      <c r="C384" s="81" t="s">
        <v>744</v>
      </c>
      <c r="D384" s="160">
        <v>2.76</v>
      </c>
      <c r="E384" s="594">
        <f t="shared" si="10"/>
        <v>75348.52</v>
      </c>
      <c r="I384" s="4">
        <f t="shared" si="11"/>
        <v>1</v>
      </c>
    </row>
    <row r="385" spans="1:9" ht="30" customHeight="1" x14ac:dyDescent="0.2">
      <c r="A385" s="80">
        <v>330</v>
      </c>
      <c r="B385" s="861" t="s">
        <v>1302</v>
      </c>
      <c r="C385" s="81" t="s">
        <v>826</v>
      </c>
      <c r="D385" s="160">
        <v>0.76</v>
      </c>
      <c r="E385" s="594">
        <f t="shared" si="10"/>
        <v>20748.14</v>
      </c>
      <c r="I385" s="4">
        <f t="shared" si="11"/>
        <v>1</v>
      </c>
    </row>
    <row r="386" spans="1:9" ht="15" customHeight="1" x14ac:dyDescent="0.2">
      <c r="A386" s="181">
        <v>331</v>
      </c>
      <c r="B386" s="861" t="s">
        <v>1303</v>
      </c>
      <c r="C386" s="81" t="s">
        <v>583</v>
      </c>
      <c r="D386" s="160">
        <v>1.06</v>
      </c>
      <c r="E386" s="594">
        <f t="shared" si="10"/>
        <v>28938.2</v>
      </c>
      <c r="I386" s="4">
        <f t="shared" si="11"/>
        <v>1</v>
      </c>
    </row>
    <row r="387" spans="1:9" ht="15" customHeight="1" x14ac:dyDescent="0.2">
      <c r="A387" s="80">
        <v>332</v>
      </c>
      <c r="B387" s="861" t="s">
        <v>1304</v>
      </c>
      <c r="C387" s="81" t="s">
        <v>298</v>
      </c>
      <c r="D387" s="160">
        <v>1.1599999999999999</v>
      </c>
      <c r="E387" s="594">
        <f t="shared" si="10"/>
        <v>31668.22</v>
      </c>
      <c r="I387" s="4">
        <f t="shared" si="11"/>
        <v>1</v>
      </c>
    </row>
    <row r="388" spans="1:9" ht="15" customHeight="1" x14ac:dyDescent="0.2">
      <c r="A388" s="181">
        <v>333</v>
      </c>
      <c r="B388" s="861" t="s">
        <v>1305</v>
      </c>
      <c r="C388" s="81" t="s">
        <v>533</v>
      </c>
      <c r="D388" s="160">
        <v>3.32</v>
      </c>
      <c r="E388" s="594">
        <f t="shared" si="10"/>
        <v>90636.63</v>
      </c>
      <c r="I388" s="4">
        <f t="shared" si="11"/>
        <v>1</v>
      </c>
    </row>
    <row r="389" spans="1:9" ht="15" customHeight="1" x14ac:dyDescent="0.2">
      <c r="A389" s="80">
        <v>334</v>
      </c>
      <c r="B389" s="861" t="s">
        <v>1306</v>
      </c>
      <c r="C389" s="81" t="s">
        <v>648</v>
      </c>
      <c r="D389" s="160">
        <v>4.32</v>
      </c>
      <c r="E389" s="594">
        <f t="shared" si="10"/>
        <v>117936.82</v>
      </c>
      <c r="I389" s="4">
        <f t="shared" si="11"/>
        <v>1</v>
      </c>
    </row>
    <row r="390" spans="1:9" ht="15" customHeight="1" x14ac:dyDescent="0.2">
      <c r="A390" s="181">
        <v>335</v>
      </c>
      <c r="B390" s="861" t="s">
        <v>1307</v>
      </c>
      <c r="C390" s="81" t="s">
        <v>534</v>
      </c>
      <c r="D390" s="160">
        <v>3.5</v>
      </c>
      <c r="E390" s="594">
        <f t="shared" si="10"/>
        <v>95550.67</v>
      </c>
      <c r="I390" s="4">
        <f t="shared" si="11"/>
        <v>1</v>
      </c>
    </row>
    <row r="391" spans="1:9" ht="30" customHeight="1" x14ac:dyDescent="0.2">
      <c r="A391" s="80">
        <v>336</v>
      </c>
      <c r="B391" s="861" t="s">
        <v>1308</v>
      </c>
      <c r="C391" s="81" t="s">
        <v>1309</v>
      </c>
      <c r="D391" s="160">
        <v>5.35</v>
      </c>
      <c r="E391" s="594">
        <f t="shared" si="10"/>
        <v>146056.01999999999</v>
      </c>
      <c r="I391" s="4">
        <f t="shared" si="11"/>
        <v>1</v>
      </c>
    </row>
    <row r="392" spans="1:9" ht="29.25" customHeight="1" x14ac:dyDescent="0.2">
      <c r="A392" s="181">
        <v>337</v>
      </c>
      <c r="B392" s="861" t="s">
        <v>1310</v>
      </c>
      <c r="C392" s="81" t="s">
        <v>701</v>
      </c>
      <c r="D392" s="160">
        <v>0.32</v>
      </c>
      <c r="E392" s="594">
        <f t="shared" si="10"/>
        <v>8736.06</v>
      </c>
      <c r="I392" s="4">
        <f t="shared" si="11"/>
        <v>1</v>
      </c>
    </row>
    <row r="393" spans="1:9" ht="17.25" customHeight="1" x14ac:dyDescent="0.2">
      <c r="A393" s="80">
        <v>338</v>
      </c>
      <c r="B393" s="861" t="s">
        <v>1311</v>
      </c>
      <c r="C393" s="81" t="s">
        <v>492</v>
      </c>
      <c r="D393" s="161">
        <v>0.46</v>
      </c>
      <c r="E393" s="594">
        <f t="shared" si="10"/>
        <v>12558.09</v>
      </c>
      <c r="I393" s="4">
        <f t="shared" si="11"/>
        <v>1</v>
      </c>
    </row>
    <row r="394" spans="1:9" ht="15" customHeight="1" x14ac:dyDescent="0.2">
      <c r="A394" s="181">
        <v>339</v>
      </c>
      <c r="B394" s="861" t="s">
        <v>1312</v>
      </c>
      <c r="C394" s="81" t="s">
        <v>493</v>
      </c>
      <c r="D394" s="161">
        <v>8.4</v>
      </c>
      <c r="E394" s="594">
        <f t="shared" si="10"/>
        <v>229321.60000000001</v>
      </c>
      <c r="I394" s="4">
        <f t="shared" si="11"/>
        <v>1</v>
      </c>
    </row>
    <row r="395" spans="1:9" ht="15" customHeight="1" x14ac:dyDescent="0.2">
      <c r="A395" s="80">
        <v>340</v>
      </c>
      <c r="B395" s="861" t="s">
        <v>1313</v>
      </c>
      <c r="C395" s="81" t="s">
        <v>494</v>
      </c>
      <c r="D395" s="161">
        <v>2.3199999999999998</v>
      </c>
      <c r="E395" s="594">
        <f t="shared" si="10"/>
        <v>63336.44</v>
      </c>
      <c r="I395" s="4">
        <f t="shared" si="11"/>
        <v>1</v>
      </c>
    </row>
    <row r="396" spans="1:9" ht="27" customHeight="1" x14ac:dyDescent="0.2">
      <c r="A396" s="181">
        <v>341</v>
      </c>
      <c r="B396" s="861" t="s">
        <v>1314</v>
      </c>
      <c r="C396" s="81" t="s">
        <v>827</v>
      </c>
      <c r="D396" s="161">
        <v>18.149999999999999</v>
      </c>
      <c r="E396" s="594">
        <f t="shared" si="10"/>
        <v>495498.45</v>
      </c>
      <c r="I396" s="4">
        <f t="shared" si="11"/>
        <v>1</v>
      </c>
    </row>
    <row r="397" spans="1:9" ht="15" customHeight="1" x14ac:dyDescent="0.2">
      <c r="A397" s="80">
        <v>342</v>
      </c>
      <c r="B397" s="861" t="s">
        <v>1315</v>
      </c>
      <c r="C397" s="81" t="s">
        <v>828</v>
      </c>
      <c r="D397" s="160">
        <v>2.0499999999999998</v>
      </c>
      <c r="E397" s="594">
        <f t="shared" si="10"/>
        <v>55965.39</v>
      </c>
      <c r="I397" s="4">
        <f t="shared" si="11"/>
        <v>1</v>
      </c>
    </row>
    <row r="398" spans="1:9" ht="15" customHeight="1" x14ac:dyDescent="0.2">
      <c r="A398" s="181">
        <v>343</v>
      </c>
      <c r="B398" s="861" t="s">
        <v>1316</v>
      </c>
      <c r="C398" s="81" t="s">
        <v>829</v>
      </c>
      <c r="D398" s="160">
        <v>7.81</v>
      </c>
      <c r="E398" s="594">
        <f t="shared" si="10"/>
        <v>213214.48</v>
      </c>
      <c r="I398" s="4">
        <f t="shared" si="11"/>
        <v>1</v>
      </c>
    </row>
    <row r="399" spans="1:9" ht="15" customHeight="1" x14ac:dyDescent="0.2">
      <c r="A399" s="80">
        <v>344</v>
      </c>
      <c r="B399" s="861" t="s">
        <v>1317</v>
      </c>
      <c r="C399" s="81" t="s">
        <v>830</v>
      </c>
      <c r="D399" s="161">
        <v>15.57</v>
      </c>
      <c r="E399" s="594">
        <f t="shared" si="10"/>
        <v>425063.96</v>
      </c>
      <c r="I399" s="4">
        <f t="shared" si="11"/>
        <v>1</v>
      </c>
    </row>
    <row r="400" spans="1:9" ht="30" customHeight="1" x14ac:dyDescent="0.2">
      <c r="A400" s="181">
        <v>345</v>
      </c>
      <c r="B400" s="861" t="s">
        <v>1318</v>
      </c>
      <c r="C400" s="81" t="s">
        <v>343</v>
      </c>
      <c r="D400" s="161">
        <v>0.5</v>
      </c>
      <c r="E400" s="594">
        <f t="shared" si="10"/>
        <v>13650.1</v>
      </c>
      <c r="I400" s="4">
        <f t="shared" si="11"/>
        <v>1</v>
      </c>
    </row>
    <row r="401" spans="1:9" ht="30" customHeight="1" x14ac:dyDescent="0.2">
      <c r="A401" s="80">
        <v>346</v>
      </c>
      <c r="B401" s="861" t="s">
        <v>1319</v>
      </c>
      <c r="C401" s="81" t="s">
        <v>842</v>
      </c>
      <c r="D401" s="161">
        <v>1.31</v>
      </c>
      <c r="E401" s="594">
        <f t="shared" si="10"/>
        <v>35763.25</v>
      </c>
      <c r="I401" s="4">
        <f t="shared" si="11"/>
        <v>1</v>
      </c>
    </row>
    <row r="402" spans="1:9" ht="30" customHeight="1" x14ac:dyDescent="0.2">
      <c r="A402" s="181">
        <v>347</v>
      </c>
      <c r="B402" s="861" t="s">
        <v>1320</v>
      </c>
      <c r="C402" s="81" t="s">
        <v>831</v>
      </c>
      <c r="D402" s="161">
        <v>1.82</v>
      </c>
      <c r="E402" s="594">
        <f t="shared" si="10"/>
        <v>49686.35</v>
      </c>
      <c r="I402" s="4">
        <f t="shared" si="11"/>
        <v>1</v>
      </c>
    </row>
    <row r="403" spans="1:9" ht="30" customHeight="1" x14ac:dyDescent="0.2">
      <c r="A403" s="80">
        <v>348</v>
      </c>
      <c r="B403" s="861" t="s">
        <v>1321</v>
      </c>
      <c r="C403" s="81" t="s">
        <v>832</v>
      </c>
      <c r="D403" s="161">
        <v>3.12</v>
      </c>
      <c r="E403" s="594">
        <f t="shared" si="10"/>
        <v>85176.59</v>
      </c>
      <c r="I403" s="4">
        <f t="shared" si="11"/>
        <v>1</v>
      </c>
    </row>
    <row r="404" spans="1:9" ht="30" x14ac:dyDescent="0.2">
      <c r="A404" s="181">
        <v>349</v>
      </c>
      <c r="B404" s="861" t="s">
        <v>1322</v>
      </c>
      <c r="C404" s="81" t="s">
        <v>833</v>
      </c>
      <c r="D404" s="161">
        <v>8.6</v>
      </c>
      <c r="E404" s="594">
        <f t="shared" si="10"/>
        <v>234781.63</v>
      </c>
      <c r="I404" s="4">
        <f t="shared" si="11"/>
        <v>1</v>
      </c>
    </row>
    <row r="405" spans="1:9" ht="45" customHeight="1" x14ac:dyDescent="0.2">
      <c r="A405" s="80">
        <v>350</v>
      </c>
      <c r="B405" s="861" t="s">
        <v>1323</v>
      </c>
      <c r="C405" s="81" t="s">
        <v>844</v>
      </c>
      <c r="D405" s="161">
        <v>1.24</v>
      </c>
      <c r="E405" s="594">
        <f t="shared" si="10"/>
        <v>33852.239999999998</v>
      </c>
      <c r="I405" s="4">
        <f t="shared" si="11"/>
        <v>1</v>
      </c>
    </row>
    <row r="406" spans="1:9" ht="45" customHeight="1" x14ac:dyDescent="0.2">
      <c r="A406" s="181">
        <v>351</v>
      </c>
      <c r="B406" s="861" t="s">
        <v>1324</v>
      </c>
      <c r="C406" s="81" t="s">
        <v>1957</v>
      </c>
      <c r="D406" s="161">
        <v>1.67</v>
      </c>
      <c r="E406" s="594">
        <f t="shared" si="10"/>
        <v>45591.32</v>
      </c>
      <c r="I406" s="4">
        <f t="shared" si="11"/>
        <v>1</v>
      </c>
    </row>
    <row r="407" spans="1:9" ht="45" customHeight="1" x14ac:dyDescent="0.2">
      <c r="A407" s="80">
        <v>352</v>
      </c>
      <c r="B407" s="861" t="s">
        <v>1325</v>
      </c>
      <c r="C407" s="81" t="s">
        <v>834</v>
      </c>
      <c r="D407" s="161">
        <v>3.03</v>
      </c>
      <c r="E407" s="594">
        <f t="shared" si="10"/>
        <v>82719.58</v>
      </c>
      <c r="I407" s="4">
        <f t="shared" si="11"/>
        <v>1</v>
      </c>
    </row>
    <row r="408" spans="1:9" ht="15" customHeight="1" x14ac:dyDescent="0.2">
      <c r="A408" s="181">
        <v>353</v>
      </c>
      <c r="B408" s="861" t="s">
        <v>1326</v>
      </c>
      <c r="C408" s="81" t="s">
        <v>914</v>
      </c>
      <c r="D408" s="161">
        <v>1.02</v>
      </c>
      <c r="E408" s="594">
        <f t="shared" si="10"/>
        <v>27846.19</v>
      </c>
      <c r="I408" s="4">
        <f t="shared" si="11"/>
        <v>1</v>
      </c>
    </row>
    <row r="409" spans="1:9" ht="15" customHeight="1" x14ac:dyDescent="0.2">
      <c r="A409" s="80">
        <v>354</v>
      </c>
      <c r="B409" s="861" t="s">
        <v>1327</v>
      </c>
      <c r="C409" s="81" t="s">
        <v>915</v>
      </c>
      <c r="D409" s="161">
        <v>1.38</v>
      </c>
      <c r="E409" s="594">
        <f t="shared" si="10"/>
        <v>37674.26</v>
      </c>
      <c r="I409" s="4">
        <f t="shared" si="11"/>
        <v>1</v>
      </c>
    </row>
    <row r="410" spans="1:9" ht="15" customHeight="1" x14ac:dyDescent="0.2">
      <c r="A410" s="181">
        <v>355</v>
      </c>
      <c r="B410" s="861" t="s">
        <v>1328</v>
      </c>
      <c r="C410" s="81" t="s">
        <v>1958</v>
      </c>
      <c r="D410" s="161">
        <v>2</v>
      </c>
      <c r="E410" s="594">
        <f t="shared" si="10"/>
        <v>54600.38</v>
      </c>
      <c r="I410" s="4">
        <f t="shared" si="11"/>
        <v>1</v>
      </c>
    </row>
    <row r="411" spans="1:9" ht="30" x14ac:dyDescent="0.2">
      <c r="A411" s="80">
        <v>356</v>
      </c>
      <c r="B411" s="861" t="s">
        <v>1329</v>
      </c>
      <c r="C411" s="81" t="s">
        <v>1330</v>
      </c>
      <c r="D411" s="161">
        <v>0.59</v>
      </c>
      <c r="E411" s="594">
        <f t="shared" si="10"/>
        <v>16107.11</v>
      </c>
      <c r="I411" s="4">
        <f t="shared" si="11"/>
        <v>1</v>
      </c>
    </row>
    <row r="412" spans="1:9" ht="30" x14ac:dyDescent="0.2">
      <c r="A412" s="181">
        <v>357</v>
      </c>
      <c r="B412" s="861" t="s">
        <v>1331</v>
      </c>
      <c r="C412" s="81" t="s">
        <v>1959</v>
      </c>
      <c r="D412" s="161">
        <v>0.84</v>
      </c>
      <c r="E412" s="594">
        <f t="shared" si="10"/>
        <v>22932.16</v>
      </c>
      <c r="I412" s="4">
        <f t="shared" si="11"/>
        <v>1</v>
      </c>
    </row>
    <row r="413" spans="1:9" ht="30" customHeight="1" x14ac:dyDescent="0.2">
      <c r="A413" s="80">
        <v>358</v>
      </c>
      <c r="B413" s="861" t="s">
        <v>1332</v>
      </c>
      <c r="C413" s="81" t="s">
        <v>1333</v>
      </c>
      <c r="D413" s="161">
        <v>1.17</v>
      </c>
      <c r="E413" s="594">
        <f t="shared" si="10"/>
        <v>31941.22</v>
      </c>
      <c r="I413" s="4">
        <f t="shared" si="11"/>
        <v>1</v>
      </c>
    </row>
    <row r="414" spans="1:9" ht="30" customHeight="1" x14ac:dyDescent="0.2">
      <c r="A414" s="181">
        <v>359</v>
      </c>
      <c r="B414" s="861" t="s">
        <v>1334</v>
      </c>
      <c r="C414" s="81" t="s">
        <v>603</v>
      </c>
      <c r="D414" s="161">
        <v>1.5</v>
      </c>
      <c r="E414" s="594">
        <f t="shared" si="10"/>
        <v>40950.29</v>
      </c>
      <c r="I414" s="4">
        <f t="shared" si="11"/>
        <v>1</v>
      </c>
    </row>
    <row r="415" spans="1:9" ht="30" customHeight="1" x14ac:dyDescent="0.2">
      <c r="A415" s="80">
        <v>360</v>
      </c>
      <c r="B415" s="861" t="s">
        <v>1335</v>
      </c>
      <c r="C415" s="81" t="s">
        <v>703</v>
      </c>
      <c r="D415" s="161">
        <v>1.8</v>
      </c>
      <c r="E415" s="594">
        <f t="shared" si="10"/>
        <v>49140.34</v>
      </c>
      <c r="I415" s="4">
        <f t="shared" si="11"/>
        <v>1</v>
      </c>
    </row>
    <row r="416" spans="1:9" ht="45" customHeight="1" x14ac:dyDescent="0.25">
      <c r="A416" s="181">
        <v>361</v>
      </c>
      <c r="B416" s="148" t="s">
        <v>1336</v>
      </c>
      <c r="C416" s="114" t="s">
        <v>604</v>
      </c>
      <c r="D416" s="162">
        <v>4.8099999999999996</v>
      </c>
      <c r="E416" s="594">
        <f t="shared" si="10"/>
        <v>131313.91</v>
      </c>
      <c r="I416" s="4">
        <f t="shared" si="11"/>
        <v>1</v>
      </c>
    </row>
    <row r="417" spans="1:9" ht="30" customHeight="1" x14ac:dyDescent="0.25">
      <c r="A417" s="80">
        <v>362</v>
      </c>
      <c r="B417" s="148" t="s">
        <v>1337</v>
      </c>
      <c r="C417" s="114" t="s">
        <v>300</v>
      </c>
      <c r="D417" s="162">
        <v>2.75</v>
      </c>
      <c r="E417" s="594">
        <f t="shared" si="10"/>
        <v>75075.520000000004</v>
      </c>
      <c r="I417" s="4">
        <f t="shared" si="11"/>
        <v>1</v>
      </c>
    </row>
    <row r="418" spans="1:9" ht="30" customHeight="1" x14ac:dyDescent="0.25">
      <c r="A418" s="181">
        <v>363</v>
      </c>
      <c r="B418" s="148" t="s">
        <v>1338</v>
      </c>
      <c r="C418" s="114" t="s">
        <v>835</v>
      </c>
      <c r="D418" s="162">
        <v>2.35</v>
      </c>
      <c r="E418" s="594">
        <f t="shared" si="10"/>
        <v>64155.45</v>
      </c>
      <c r="I418" s="4">
        <f t="shared" si="11"/>
        <v>1</v>
      </c>
    </row>
    <row r="419" spans="1:9" ht="15" customHeight="1" x14ac:dyDescent="0.25">
      <c r="A419" s="80">
        <v>364</v>
      </c>
      <c r="B419" s="148" t="s">
        <v>1339</v>
      </c>
      <c r="C419" s="114" t="s">
        <v>1960</v>
      </c>
      <c r="D419" s="162">
        <v>1.5</v>
      </c>
      <c r="E419" s="594">
        <f t="shared" si="10"/>
        <v>40950.29</v>
      </c>
      <c r="I419" s="4">
        <f t="shared" si="11"/>
        <v>1</v>
      </c>
    </row>
    <row r="420" spans="1:9" ht="33.75" customHeight="1" x14ac:dyDescent="0.2">
      <c r="A420" s="1213" t="s">
        <v>1515</v>
      </c>
      <c r="B420" s="1213"/>
      <c r="C420" s="1213"/>
      <c r="D420" s="1213"/>
      <c r="E420" s="1213"/>
    </row>
  </sheetData>
  <autoFilter ref="A3:F420"/>
  <customSheetViews>
    <customSheetView guid="{A751BF42-68F4-4BC0-A7EA-44F046D619A6}" showPageBreaks="1" view="pageBreakPreview" showRuler="0">
      <selection activeCell="C211" sqref="A1:C211"/>
      <pageMargins left="0.39370078740157483" right="0.39370078740157483" top="0.39370078740157483" bottom="0.39370078740157483" header="0.51181102362204722" footer="0.51181102362204722"/>
      <pageSetup paperSize="9" fitToHeight="66" orientation="portrait" verticalDpi="0" r:id="rId1"/>
      <headerFooter alignWithMargins="0"/>
    </customSheetView>
  </customSheetViews>
  <mergeCells count="18">
    <mergeCell ref="A206:A208"/>
    <mergeCell ref="A209:A210"/>
    <mergeCell ref="B1:E1"/>
    <mergeCell ref="A2:E2"/>
    <mergeCell ref="A420:E420"/>
    <mergeCell ref="A258:A263"/>
    <mergeCell ref="A72:A76"/>
    <mergeCell ref="A155:A159"/>
    <mergeCell ref="A160:A165"/>
    <mergeCell ref="A166:A170"/>
    <mergeCell ref="A171:A175"/>
    <mergeCell ref="A176:A182"/>
    <mergeCell ref="A183:A187"/>
    <mergeCell ref="A188:A191"/>
    <mergeCell ref="A192:A196"/>
    <mergeCell ref="A197:A199"/>
    <mergeCell ref="A200:A202"/>
    <mergeCell ref="A203:A205"/>
  </mergeCells>
  <phoneticPr fontId="5" type="noConversion"/>
  <pageMargins left="0.39370078740157483" right="0.39370078740157483" top="0.39370078740157483" bottom="0.39370078740157483" header="0.51181102362204722" footer="0.51181102362204722"/>
  <pageSetup paperSize="9" scale="99" fitToHeight="66" orientation="portrait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9"/>
  <sheetViews>
    <sheetView view="pageBreakPreview" zoomScale="71" zoomScaleNormal="100" zoomScaleSheetLayoutView="71" workbookViewId="0">
      <pane ySplit="3" topLeftCell="A393" activePane="bottomLeft" state="frozen"/>
      <selection activeCell="Q21" sqref="Q21"/>
      <selection pane="bottomLeft" activeCell="U406" sqref="U406"/>
    </sheetView>
  </sheetViews>
  <sheetFormatPr defaultColWidth="9.140625" defaultRowHeight="12.75" x14ac:dyDescent="0.2"/>
  <cols>
    <col min="1" max="1" width="6" style="18" customWidth="1"/>
    <col min="2" max="2" width="14.7109375" style="15" customWidth="1"/>
    <col min="3" max="3" width="63.42578125" style="18" customWidth="1"/>
    <col min="4" max="4" width="15.85546875" style="18" customWidth="1"/>
    <col min="5" max="5" width="13" style="18" hidden="1" customWidth="1"/>
    <col min="6" max="16384" width="9.140625" style="18"/>
  </cols>
  <sheetData>
    <row r="1" spans="1:5" ht="48.75" customHeight="1" x14ac:dyDescent="0.2">
      <c r="C1" s="1212" t="s">
        <v>3320</v>
      </c>
      <c r="D1" s="1212"/>
    </row>
    <row r="2" spans="1:5" ht="48.75" customHeight="1" x14ac:dyDescent="0.2">
      <c r="A2" s="1063" t="s">
        <v>2010</v>
      </c>
      <c r="B2" s="1063"/>
      <c r="C2" s="1063"/>
      <c r="D2" s="1063"/>
    </row>
    <row r="3" spans="1:5" ht="42" x14ac:dyDescent="0.2">
      <c r="A3" s="85" t="s">
        <v>153</v>
      </c>
      <c r="B3" s="85" t="s">
        <v>203</v>
      </c>
      <c r="C3" s="85" t="s">
        <v>120</v>
      </c>
      <c r="D3" s="820" t="s">
        <v>407</v>
      </c>
    </row>
    <row r="4" spans="1:5" ht="30" x14ac:dyDescent="0.2">
      <c r="A4" s="149">
        <v>1</v>
      </c>
      <c r="B4" s="183" t="s">
        <v>981</v>
      </c>
      <c r="C4" s="183" t="s">
        <v>281</v>
      </c>
      <c r="D4" s="149">
        <v>0.5</v>
      </c>
    </row>
    <row r="5" spans="1:5" ht="15" x14ac:dyDescent="0.2">
      <c r="A5" s="149">
        <v>2</v>
      </c>
      <c r="B5" s="183" t="s">
        <v>982</v>
      </c>
      <c r="C5" s="183" t="s">
        <v>282</v>
      </c>
      <c r="D5" s="149">
        <v>0.93</v>
      </c>
      <c r="E5" s="18">
        <f>A5-A4</f>
        <v>1</v>
      </c>
    </row>
    <row r="6" spans="1:5" ht="15" x14ac:dyDescent="0.2">
      <c r="A6" s="149">
        <v>3</v>
      </c>
      <c r="B6" s="183" t="s">
        <v>983</v>
      </c>
      <c r="C6" s="183" t="s">
        <v>350</v>
      </c>
      <c r="D6" s="149">
        <v>0.28000000000000003</v>
      </c>
      <c r="E6" s="18">
        <f t="shared" ref="E6:E69" si="0">A6-A5</f>
        <v>1</v>
      </c>
    </row>
    <row r="7" spans="1:5" ht="15" x14ac:dyDescent="0.2">
      <c r="A7" s="149">
        <v>4</v>
      </c>
      <c r="B7" s="183" t="s">
        <v>984</v>
      </c>
      <c r="C7" s="183" t="s">
        <v>519</v>
      </c>
      <c r="D7" s="149">
        <v>0.98</v>
      </c>
      <c r="E7" s="18">
        <f t="shared" si="0"/>
        <v>1</v>
      </c>
    </row>
    <row r="8" spans="1:5" ht="15" x14ac:dyDescent="0.2">
      <c r="A8" s="149">
        <v>5</v>
      </c>
      <c r="B8" s="183" t="s">
        <v>985</v>
      </c>
      <c r="C8" s="183" t="s">
        <v>283</v>
      </c>
      <c r="D8" s="149">
        <v>1.01</v>
      </c>
      <c r="E8" s="18">
        <f t="shared" si="0"/>
        <v>1</v>
      </c>
    </row>
    <row r="9" spans="1:5" ht="15" x14ac:dyDescent="0.2">
      <c r="A9" s="149">
        <v>6</v>
      </c>
      <c r="B9" s="183" t="s">
        <v>986</v>
      </c>
      <c r="C9" s="183" t="s">
        <v>284</v>
      </c>
      <c r="D9" s="149">
        <v>0.74</v>
      </c>
      <c r="E9" s="18">
        <f t="shared" si="0"/>
        <v>1</v>
      </c>
    </row>
    <row r="10" spans="1:5" ht="15" x14ac:dyDescent="0.2">
      <c r="A10" s="149">
        <v>7</v>
      </c>
      <c r="B10" s="183" t="s">
        <v>987</v>
      </c>
      <c r="C10" s="183" t="s">
        <v>527</v>
      </c>
      <c r="D10" s="149">
        <v>3.21</v>
      </c>
      <c r="E10" s="18">
        <f t="shared" si="0"/>
        <v>1</v>
      </c>
    </row>
    <row r="11" spans="1:5" ht="15" x14ac:dyDescent="0.2">
      <c r="A11" s="149">
        <v>8</v>
      </c>
      <c r="B11" s="183" t="s">
        <v>988</v>
      </c>
      <c r="C11" s="183" t="s">
        <v>520</v>
      </c>
      <c r="D11" s="149">
        <v>0.71</v>
      </c>
      <c r="E11" s="18">
        <f t="shared" si="0"/>
        <v>1</v>
      </c>
    </row>
    <row r="12" spans="1:5" ht="45" x14ac:dyDescent="0.2">
      <c r="A12" s="149">
        <v>9</v>
      </c>
      <c r="B12" s="183" t="s">
        <v>989</v>
      </c>
      <c r="C12" s="183" t="s">
        <v>801</v>
      </c>
      <c r="D12" s="149">
        <v>0.89</v>
      </c>
      <c r="E12" s="18">
        <f t="shared" si="0"/>
        <v>1</v>
      </c>
    </row>
    <row r="13" spans="1:5" ht="30" x14ac:dyDescent="0.2">
      <c r="A13" s="149">
        <v>10</v>
      </c>
      <c r="B13" s="183" t="s">
        <v>990</v>
      </c>
      <c r="C13" s="183" t="s">
        <v>349</v>
      </c>
      <c r="D13" s="149">
        <v>0.46</v>
      </c>
      <c r="E13" s="18">
        <f t="shared" si="0"/>
        <v>1</v>
      </c>
    </row>
    <row r="14" spans="1:5" ht="15" x14ac:dyDescent="0.2">
      <c r="A14" s="149">
        <v>11</v>
      </c>
      <c r="B14" s="183" t="s">
        <v>991</v>
      </c>
      <c r="C14" s="183" t="s">
        <v>535</v>
      </c>
      <c r="D14" s="149">
        <v>0.39</v>
      </c>
      <c r="E14" s="18">
        <f t="shared" si="0"/>
        <v>1</v>
      </c>
    </row>
    <row r="15" spans="1:5" ht="15" x14ac:dyDescent="0.2">
      <c r="A15" s="149">
        <v>12</v>
      </c>
      <c r="B15" s="183" t="s">
        <v>992</v>
      </c>
      <c r="C15" s="183" t="s">
        <v>536</v>
      </c>
      <c r="D15" s="149">
        <v>0.57999999999999996</v>
      </c>
      <c r="E15" s="18">
        <f t="shared" si="0"/>
        <v>1</v>
      </c>
    </row>
    <row r="16" spans="1:5" ht="15" x14ac:dyDescent="0.2">
      <c r="A16" s="149">
        <v>13</v>
      </c>
      <c r="B16" s="183" t="s">
        <v>993</v>
      </c>
      <c r="C16" s="183" t="s">
        <v>537</v>
      </c>
      <c r="D16" s="149">
        <v>1.17</v>
      </c>
      <c r="E16" s="18">
        <f t="shared" si="0"/>
        <v>1</v>
      </c>
    </row>
    <row r="17" spans="1:5" ht="15" x14ac:dyDescent="0.2">
      <c r="A17" s="149">
        <v>14</v>
      </c>
      <c r="B17" s="183" t="s">
        <v>994</v>
      </c>
      <c r="C17" s="183" t="s">
        <v>538</v>
      </c>
      <c r="D17" s="149">
        <v>2.2000000000000002</v>
      </c>
      <c r="E17" s="18">
        <f t="shared" si="0"/>
        <v>1</v>
      </c>
    </row>
    <row r="18" spans="1:5" ht="15" x14ac:dyDescent="0.2">
      <c r="A18" s="149">
        <v>15</v>
      </c>
      <c r="B18" s="183" t="s">
        <v>995</v>
      </c>
      <c r="C18" s="183" t="s">
        <v>528</v>
      </c>
      <c r="D18" s="149">
        <v>4.5199999999999996</v>
      </c>
      <c r="E18" s="18">
        <f t="shared" si="0"/>
        <v>1</v>
      </c>
    </row>
    <row r="19" spans="1:5" ht="15" x14ac:dyDescent="0.2">
      <c r="A19" s="149">
        <v>16</v>
      </c>
      <c r="B19" s="183" t="s">
        <v>996</v>
      </c>
      <c r="C19" s="183" t="s">
        <v>529</v>
      </c>
      <c r="D19" s="149">
        <v>0.27</v>
      </c>
      <c r="E19" s="18">
        <f t="shared" si="0"/>
        <v>1</v>
      </c>
    </row>
    <row r="20" spans="1:5" ht="15" x14ac:dyDescent="0.2">
      <c r="A20" s="149">
        <v>17</v>
      </c>
      <c r="B20" s="183" t="s">
        <v>997</v>
      </c>
      <c r="C20" s="183" t="s">
        <v>351</v>
      </c>
      <c r="D20" s="149">
        <v>0.89</v>
      </c>
      <c r="E20" s="18">
        <f t="shared" si="0"/>
        <v>1</v>
      </c>
    </row>
    <row r="21" spans="1:5" ht="15" x14ac:dyDescent="0.2">
      <c r="A21" s="149">
        <v>18</v>
      </c>
      <c r="B21" s="183" t="s">
        <v>998</v>
      </c>
      <c r="C21" s="183" t="s">
        <v>539</v>
      </c>
      <c r="D21" s="149">
        <v>2.0099999999999998</v>
      </c>
      <c r="E21" s="18">
        <f t="shared" si="0"/>
        <v>1</v>
      </c>
    </row>
    <row r="22" spans="1:5" ht="15" x14ac:dyDescent="0.2">
      <c r="A22" s="149">
        <v>19</v>
      </c>
      <c r="B22" s="183" t="s">
        <v>999</v>
      </c>
      <c r="C22" s="183" t="s">
        <v>634</v>
      </c>
      <c r="D22" s="149">
        <v>0.86</v>
      </c>
      <c r="E22" s="18">
        <f t="shared" si="0"/>
        <v>1</v>
      </c>
    </row>
    <row r="23" spans="1:5" ht="15" x14ac:dyDescent="0.2">
      <c r="A23" s="149">
        <v>20</v>
      </c>
      <c r="B23" s="183" t="s">
        <v>1000</v>
      </c>
      <c r="C23" s="183" t="s">
        <v>635</v>
      </c>
      <c r="D23" s="149">
        <v>1.21</v>
      </c>
      <c r="E23" s="18">
        <f t="shared" si="0"/>
        <v>1</v>
      </c>
    </row>
    <row r="24" spans="1:5" ht="15" x14ac:dyDescent="0.2">
      <c r="A24" s="149">
        <v>21</v>
      </c>
      <c r="B24" s="183" t="s">
        <v>1001</v>
      </c>
      <c r="C24" s="183" t="s">
        <v>530</v>
      </c>
      <c r="D24" s="149">
        <v>0.87</v>
      </c>
      <c r="E24" s="18">
        <f t="shared" si="0"/>
        <v>1</v>
      </c>
    </row>
    <row r="25" spans="1:5" ht="15" x14ac:dyDescent="0.2">
      <c r="A25" s="149">
        <v>22</v>
      </c>
      <c r="B25" s="183" t="s">
        <v>1002</v>
      </c>
      <c r="C25" s="183" t="s">
        <v>802</v>
      </c>
      <c r="D25" s="821">
        <v>4.1900000000000004</v>
      </c>
      <c r="E25" s="18">
        <f t="shared" si="0"/>
        <v>1</v>
      </c>
    </row>
    <row r="26" spans="1:5" ht="15" x14ac:dyDescent="0.2">
      <c r="A26" s="149">
        <v>23</v>
      </c>
      <c r="B26" s="183" t="s">
        <v>1003</v>
      </c>
      <c r="C26" s="183" t="s">
        <v>711</v>
      </c>
      <c r="D26" s="149">
        <v>0.94</v>
      </c>
      <c r="E26" s="18">
        <f t="shared" si="0"/>
        <v>1</v>
      </c>
    </row>
    <row r="27" spans="1:5" ht="15" x14ac:dyDescent="0.2">
      <c r="A27" s="149">
        <v>24</v>
      </c>
      <c r="B27" s="183" t="s">
        <v>1004</v>
      </c>
      <c r="C27" s="183" t="s">
        <v>712</v>
      </c>
      <c r="D27" s="149">
        <v>5.32</v>
      </c>
      <c r="E27" s="18">
        <f t="shared" si="0"/>
        <v>1</v>
      </c>
    </row>
    <row r="28" spans="1:5" ht="15" x14ac:dyDescent="0.2">
      <c r="A28" s="149">
        <v>25</v>
      </c>
      <c r="B28" s="183" t="s">
        <v>1005</v>
      </c>
      <c r="C28" s="183" t="s">
        <v>333</v>
      </c>
      <c r="D28" s="149">
        <v>4.5</v>
      </c>
      <c r="E28" s="18">
        <f t="shared" si="0"/>
        <v>1</v>
      </c>
    </row>
    <row r="29" spans="1:5" ht="15" x14ac:dyDescent="0.2">
      <c r="A29" s="149">
        <v>26</v>
      </c>
      <c r="B29" s="183" t="s">
        <v>1006</v>
      </c>
      <c r="C29" s="183" t="s">
        <v>803</v>
      </c>
      <c r="D29" s="149">
        <v>1.0900000000000001</v>
      </c>
      <c r="E29" s="18">
        <f t="shared" si="0"/>
        <v>1</v>
      </c>
    </row>
    <row r="30" spans="1:5" ht="15" x14ac:dyDescent="0.2">
      <c r="A30" s="149">
        <v>27</v>
      </c>
      <c r="B30" s="183" t="s">
        <v>1007</v>
      </c>
      <c r="C30" s="183" t="s">
        <v>804</v>
      </c>
      <c r="D30" s="821">
        <v>4.51</v>
      </c>
      <c r="E30" s="18">
        <f t="shared" si="0"/>
        <v>1</v>
      </c>
    </row>
    <row r="31" spans="1:5" ht="30" x14ac:dyDescent="0.2">
      <c r="A31" s="149">
        <v>28</v>
      </c>
      <c r="B31" s="856" t="s">
        <v>1008</v>
      </c>
      <c r="C31" s="183" t="s">
        <v>815</v>
      </c>
      <c r="D31" s="821">
        <v>2.0499999999999998</v>
      </c>
      <c r="E31" s="18">
        <f t="shared" si="0"/>
        <v>1</v>
      </c>
    </row>
    <row r="32" spans="1:5" ht="15" x14ac:dyDescent="0.2">
      <c r="A32" s="149">
        <v>29</v>
      </c>
      <c r="B32" s="183" t="s">
        <v>1009</v>
      </c>
      <c r="C32" s="183" t="s">
        <v>299</v>
      </c>
      <c r="D32" s="149">
        <v>1.72</v>
      </c>
      <c r="E32" s="18">
        <f t="shared" si="0"/>
        <v>1</v>
      </c>
    </row>
    <row r="33" spans="1:5" ht="15" x14ac:dyDescent="0.2">
      <c r="A33" s="149">
        <v>30</v>
      </c>
      <c r="B33" s="183" t="s">
        <v>1010</v>
      </c>
      <c r="C33" s="183" t="s">
        <v>205</v>
      </c>
      <c r="D33" s="149">
        <v>0.74</v>
      </c>
      <c r="E33" s="18">
        <f t="shared" si="0"/>
        <v>1</v>
      </c>
    </row>
    <row r="34" spans="1:5" ht="15" x14ac:dyDescent="0.2">
      <c r="A34" s="149">
        <v>31</v>
      </c>
      <c r="B34" s="183" t="s">
        <v>1011</v>
      </c>
      <c r="C34" s="183" t="s">
        <v>206</v>
      </c>
      <c r="D34" s="149">
        <v>0.36</v>
      </c>
      <c r="E34" s="18">
        <f t="shared" si="0"/>
        <v>1</v>
      </c>
    </row>
    <row r="35" spans="1:5" ht="15" x14ac:dyDescent="0.2">
      <c r="A35" s="149">
        <v>32</v>
      </c>
      <c r="B35" s="183" t="s">
        <v>1012</v>
      </c>
      <c r="C35" s="183" t="s">
        <v>149</v>
      </c>
      <c r="D35" s="149">
        <v>1.84</v>
      </c>
      <c r="E35" s="18">
        <f t="shared" si="0"/>
        <v>1</v>
      </c>
    </row>
    <row r="36" spans="1:5" ht="45" x14ac:dyDescent="0.2">
      <c r="A36" s="149">
        <v>33</v>
      </c>
      <c r="B36" s="183" t="s">
        <v>1013</v>
      </c>
      <c r="C36" s="183" t="s">
        <v>209</v>
      </c>
      <c r="D36" s="149">
        <v>4.37</v>
      </c>
      <c r="E36" s="18">
        <f t="shared" si="0"/>
        <v>1</v>
      </c>
    </row>
    <row r="37" spans="1:5" ht="15" x14ac:dyDescent="0.2">
      <c r="A37" s="149">
        <v>34</v>
      </c>
      <c r="B37" s="183" t="s">
        <v>1944</v>
      </c>
      <c r="C37" s="183" t="s">
        <v>207</v>
      </c>
      <c r="D37" s="149">
        <v>7.82</v>
      </c>
      <c r="E37" s="18">
        <f t="shared" si="0"/>
        <v>1</v>
      </c>
    </row>
    <row r="38" spans="1:5" ht="30" x14ac:dyDescent="0.2">
      <c r="A38" s="149">
        <v>35</v>
      </c>
      <c r="B38" s="856" t="s">
        <v>1945</v>
      </c>
      <c r="C38" s="183" t="s">
        <v>208</v>
      </c>
      <c r="D38" s="821">
        <v>5.68</v>
      </c>
      <c r="E38" s="18">
        <f t="shared" si="0"/>
        <v>1</v>
      </c>
    </row>
    <row r="39" spans="1:5" ht="15" x14ac:dyDescent="0.2">
      <c r="A39" s="149">
        <v>36</v>
      </c>
      <c r="B39" s="183" t="s">
        <v>1014</v>
      </c>
      <c r="C39" s="183" t="s">
        <v>210</v>
      </c>
      <c r="D39" s="149">
        <v>0.97</v>
      </c>
      <c r="E39" s="18">
        <f t="shared" si="0"/>
        <v>1</v>
      </c>
    </row>
    <row r="40" spans="1:5" ht="15" x14ac:dyDescent="0.2">
      <c r="A40" s="149">
        <v>37</v>
      </c>
      <c r="B40" s="183" t="s">
        <v>1015</v>
      </c>
      <c r="C40" s="183" t="s">
        <v>211</v>
      </c>
      <c r="D40" s="149">
        <v>1.1100000000000001</v>
      </c>
      <c r="E40" s="18">
        <f t="shared" si="0"/>
        <v>1</v>
      </c>
    </row>
    <row r="41" spans="1:5" ht="15" x14ac:dyDescent="0.2">
      <c r="A41" s="149">
        <v>38</v>
      </c>
      <c r="B41" s="183" t="s">
        <v>1016</v>
      </c>
      <c r="C41" s="183" t="s">
        <v>212</v>
      </c>
      <c r="D41" s="149">
        <v>1.97</v>
      </c>
      <c r="E41" s="18">
        <f t="shared" si="0"/>
        <v>1</v>
      </c>
    </row>
    <row r="42" spans="1:5" ht="15" x14ac:dyDescent="0.2">
      <c r="A42" s="149">
        <v>39</v>
      </c>
      <c r="B42" s="183" t="s">
        <v>1017</v>
      </c>
      <c r="C42" s="183" t="s">
        <v>213</v>
      </c>
      <c r="D42" s="149">
        <v>2.78</v>
      </c>
      <c r="E42" s="18">
        <f t="shared" si="0"/>
        <v>1</v>
      </c>
    </row>
    <row r="43" spans="1:5" ht="30" x14ac:dyDescent="0.2">
      <c r="A43" s="149">
        <v>40</v>
      </c>
      <c r="B43" s="183" t="s">
        <v>1018</v>
      </c>
      <c r="C43" s="183" t="s">
        <v>713</v>
      </c>
      <c r="D43" s="149">
        <v>1.1499999999999999</v>
      </c>
      <c r="E43" s="18">
        <f t="shared" si="0"/>
        <v>1</v>
      </c>
    </row>
    <row r="44" spans="1:5" ht="30" x14ac:dyDescent="0.2">
      <c r="A44" s="149">
        <v>41</v>
      </c>
      <c r="B44" s="183" t="s">
        <v>1019</v>
      </c>
      <c r="C44" s="183" t="s">
        <v>714</v>
      </c>
      <c r="D44" s="149">
        <v>1.22</v>
      </c>
      <c r="E44" s="18">
        <f t="shared" si="0"/>
        <v>1</v>
      </c>
    </row>
    <row r="45" spans="1:5" ht="30" x14ac:dyDescent="0.2">
      <c r="A45" s="149">
        <v>42</v>
      </c>
      <c r="B45" s="183" t="s">
        <v>1020</v>
      </c>
      <c r="C45" s="183" t="s">
        <v>715</v>
      </c>
      <c r="D45" s="149">
        <v>1.78</v>
      </c>
      <c r="E45" s="18">
        <f t="shared" si="0"/>
        <v>1</v>
      </c>
    </row>
    <row r="46" spans="1:5" ht="30" x14ac:dyDescent="0.2">
      <c r="A46" s="149">
        <v>43</v>
      </c>
      <c r="B46" s="183" t="s">
        <v>1021</v>
      </c>
      <c r="C46" s="183" t="s">
        <v>716</v>
      </c>
      <c r="D46" s="149">
        <v>2.23</v>
      </c>
      <c r="E46" s="18">
        <f t="shared" si="0"/>
        <v>1</v>
      </c>
    </row>
    <row r="47" spans="1:5" ht="30" x14ac:dyDescent="0.2">
      <c r="A47" s="149">
        <v>44</v>
      </c>
      <c r="B47" s="183" t="s">
        <v>1022</v>
      </c>
      <c r="C47" s="183" t="s">
        <v>214</v>
      </c>
      <c r="D47" s="149">
        <v>2.36</v>
      </c>
      <c r="E47" s="18">
        <f t="shared" si="0"/>
        <v>1</v>
      </c>
    </row>
    <row r="48" spans="1:5" ht="30" x14ac:dyDescent="0.2">
      <c r="A48" s="149">
        <v>45</v>
      </c>
      <c r="B48" s="856" t="s">
        <v>1023</v>
      </c>
      <c r="C48" s="183" t="s">
        <v>215</v>
      </c>
      <c r="D48" s="821">
        <v>4.28</v>
      </c>
      <c r="E48" s="18">
        <f t="shared" si="0"/>
        <v>1</v>
      </c>
    </row>
    <row r="49" spans="1:5" ht="15" x14ac:dyDescent="0.2">
      <c r="A49" s="149">
        <v>46</v>
      </c>
      <c r="B49" s="183" t="s">
        <v>1024</v>
      </c>
      <c r="C49" s="183" t="s">
        <v>717</v>
      </c>
      <c r="D49" s="149">
        <v>2.95</v>
      </c>
      <c r="E49" s="18">
        <f t="shared" si="0"/>
        <v>1</v>
      </c>
    </row>
    <row r="50" spans="1:5" ht="15" x14ac:dyDescent="0.2">
      <c r="A50" s="149">
        <v>47</v>
      </c>
      <c r="B50" s="183" t="s">
        <v>1025</v>
      </c>
      <c r="C50" s="183" t="s">
        <v>718</v>
      </c>
      <c r="D50" s="149">
        <v>5.33</v>
      </c>
      <c r="E50" s="18">
        <f t="shared" si="0"/>
        <v>1</v>
      </c>
    </row>
    <row r="51" spans="1:5" ht="15" x14ac:dyDescent="0.2">
      <c r="A51" s="149">
        <v>48</v>
      </c>
      <c r="B51" s="183" t="s">
        <v>1026</v>
      </c>
      <c r="C51" s="183" t="s">
        <v>719</v>
      </c>
      <c r="D51" s="149">
        <v>0.77</v>
      </c>
      <c r="E51" s="18">
        <f t="shared" si="0"/>
        <v>1</v>
      </c>
    </row>
    <row r="52" spans="1:5" ht="15" x14ac:dyDescent="0.2">
      <c r="A52" s="149">
        <v>49</v>
      </c>
      <c r="B52" s="183" t="s">
        <v>1027</v>
      </c>
      <c r="C52" s="183" t="s">
        <v>805</v>
      </c>
      <c r="D52" s="149">
        <v>0.97</v>
      </c>
      <c r="E52" s="18">
        <f t="shared" si="0"/>
        <v>1</v>
      </c>
    </row>
    <row r="53" spans="1:5" ht="15" x14ac:dyDescent="0.2">
      <c r="A53" s="149">
        <v>50</v>
      </c>
      <c r="B53" s="183" t="s">
        <v>1028</v>
      </c>
      <c r="C53" s="183" t="s">
        <v>384</v>
      </c>
      <c r="D53" s="149">
        <v>0.88</v>
      </c>
      <c r="E53" s="18">
        <f t="shared" si="0"/>
        <v>1</v>
      </c>
    </row>
    <row r="54" spans="1:5" ht="15" x14ac:dyDescent="0.2">
      <c r="A54" s="149">
        <v>51</v>
      </c>
      <c r="B54" s="183" t="s">
        <v>1029</v>
      </c>
      <c r="C54" s="183" t="s">
        <v>385</v>
      </c>
      <c r="D54" s="149">
        <v>1.05</v>
      </c>
      <c r="E54" s="18">
        <f t="shared" si="0"/>
        <v>1</v>
      </c>
    </row>
    <row r="55" spans="1:5" ht="15" x14ac:dyDescent="0.2">
      <c r="A55" s="149">
        <v>52</v>
      </c>
      <c r="B55" s="856" t="s">
        <v>1030</v>
      </c>
      <c r="C55" s="183" t="s">
        <v>386</v>
      </c>
      <c r="D55" s="821">
        <v>1.25</v>
      </c>
      <c r="E55" s="18">
        <f t="shared" si="0"/>
        <v>1</v>
      </c>
    </row>
    <row r="56" spans="1:5" ht="15" x14ac:dyDescent="0.2">
      <c r="A56" s="149">
        <v>53</v>
      </c>
      <c r="B56" s="183" t="s">
        <v>1031</v>
      </c>
      <c r="C56" s="183" t="s">
        <v>72</v>
      </c>
      <c r="D56" s="149">
        <v>1.51</v>
      </c>
      <c r="E56" s="18">
        <f t="shared" si="0"/>
        <v>1</v>
      </c>
    </row>
    <row r="57" spans="1:5" ht="15" x14ac:dyDescent="0.2">
      <c r="A57" s="149">
        <v>54</v>
      </c>
      <c r="B57" s="183" t="s">
        <v>1032</v>
      </c>
      <c r="C57" s="183" t="s">
        <v>387</v>
      </c>
      <c r="D57" s="149">
        <v>2.2599999999999998</v>
      </c>
      <c r="E57" s="18">
        <f t="shared" si="0"/>
        <v>1</v>
      </c>
    </row>
    <row r="58" spans="1:5" ht="15" x14ac:dyDescent="0.2">
      <c r="A58" s="149">
        <v>55</v>
      </c>
      <c r="B58" s="183" t="s">
        <v>1033</v>
      </c>
      <c r="C58" s="183" t="s">
        <v>720</v>
      </c>
      <c r="D58" s="149">
        <v>1.38</v>
      </c>
      <c r="E58" s="18">
        <f t="shared" si="0"/>
        <v>1</v>
      </c>
    </row>
    <row r="59" spans="1:5" ht="15" x14ac:dyDescent="0.2">
      <c r="A59" s="149">
        <v>56</v>
      </c>
      <c r="B59" s="856" t="s">
        <v>1034</v>
      </c>
      <c r="C59" s="183" t="s">
        <v>721</v>
      </c>
      <c r="D59" s="821">
        <v>2.82</v>
      </c>
      <c r="E59" s="18">
        <f t="shared" si="0"/>
        <v>1</v>
      </c>
    </row>
    <row r="60" spans="1:5" ht="15" x14ac:dyDescent="0.2">
      <c r="A60" s="149">
        <v>57</v>
      </c>
      <c r="B60" s="183" t="s">
        <v>1035</v>
      </c>
      <c r="C60" s="183" t="s">
        <v>86</v>
      </c>
      <c r="D60" s="149">
        <v>0.57999999999999996</v>
      </c>
      <c r="E60" s="18">
        <f t="shared" si="0"/>
        <v>1</v>
      </c>
    </row>
    <row r="61" spans="1:5" ht="15" x14ac:dyDescent="0.2">
      <c r="A61" s="149">
        <v>58</v>
      </c>
      <c r="B61" s="183" t="s">
        <v>1036</v>
      </c>
      <c r="C61" s="183" t="s">
        <v>87</v>
      </c>
      <c r="D61" s="149">
        <v>0.62</v>
      </c>
      <c r="E61" s="18">
        <f t="shared" si="0"/>
        <v>1</v>
      </c>
    </row>
    <row r="62" spans="1:5" ht="15" x14ac:dyDescent="0.2">
      <c r="A62" s="149">
        <v>59</v>
      </c>
      <c r="B62" s="183" t="s">
        <v>1037</v>
      </c>
      <c r="C62" s="183" t="s">
        <v>388</v>
      </c>
      <c r="D62" s="149">
        <v>1.4</v>
      </c>
      <c r="E62" s="18">
        <f t="shared" si="0"/>
        <v>1</v>
      </c>
    </row>
    <row r="63" spans="1:5" ht="15" x14ac:dyDescent="0.2">
      <c r="A63" s="149">
        <v>60</v>
      </c>
      <c r="B63" s="183" t="s">
        <v>1038</v>
      </c>
      <c r="C63" s="183" t="s">
        <v>88</v>
      </c>
      <c r="D63" s="149">
        <v>1.27</v>
      </c>
      <c r="E63" s="18">
        <f t="shared" si="0"/>
        <v>1</v>
      </c>
    </row>
    <row r="64" spans="1:5" ht="15" x14ac:dyDescent="0.2">
      <c r="A64" s="149">
        <v>61</v>
      </c>
      <c r="B64" s="183" t="s">
        <v>1039</v>
      </c>
      <c r="C64" s="183" t="s">
        <v>89</v>
      </c>
      <c r="D64" s="149">
        <v>3.12</v>
      </c>
      <c r="E64" s="18">
        <f t="shared" si="0"/>
        <v>1</v>
      </c>
    </row>
    <row r="65" spans="1:5" ht="15" x14ac:dyDescent="0.2">
      <c r="A65" s="149">
        <v>62</v>
      </c>
      <c r="B65" s="183" t="s">
        <v>1040</v>
      </c>
      <c r="C65" s="183" t="s">
        <v>90</v>
      </c>
      <c r="D65" s="821">
        <v>4.51</v>
      </c>
      <c r="E65" s="18">
        <f t="shared" si="0"/>
        <v>1</v>
      </c>
    </row>
    <row r="66" spans="1:5" ht="15" x14ac:dyDescent="0.2">
      <c r="A66" s="149">
        <v>63</v>
      </c>
      <c r="B66" s="183" t="s">
        <v>1041</v>
      </c>
      <c r="C66" s="183" t="s">
        <v>806</v>
      </c>
      <c r="D66" s="149">
        <v>7.2</v>
      </c>
      <c r="E66" s="18">
        <f t="shared" si="0"/>
        <v>1</v>
      </c>
    </row>
    <row r="67" spans="1:5" ht="15" x14ac:dyDescent="0.2">
      <c r="A67" s="149">
        <v>64</v>
      </c>
      <c r="B67" s="183" t="s">
        <v>1042</v>
      </c>
      <c r="C67" s="183" t="s">
        <v>91</v>
      </c>
      <c r="D67" s="149">
        <v>1.18</v>
      </c>
      <c r="E67" s="18">
        <f t="shared" si="0"/>
        <v>1</v>
      </c>
    </row>
    <row r="68" spans="1:5" ht="15" x14ac:dyDescent="0.2">
      <c r="A68" s="149">
        <v>65</v>
      </c>
      <c r="B68" s="183" t="s">
        <v>1043</v>
      </c>
      <c r="C68" s="183" t="s">
        <v>92</v>
      </c>
      <c r="D68" s="149">
        <v>0.98</v>
      </c>
      <c r="E68" s="18">
        <f t="shared" si="0"/>
        <v>1</v>
      </c>
    </row>
    <row r="69" spans="1:5" ht="30" x14ac:dyDescent="0.2">
      <c r="A69" s="149">
        <v>66</v>
      </c>
      <c r="B69" s="183" t="s">
        <v>1044</v>
      </c>
      <c r="C69" s="183" t="s">
        <v>636</v>
      </c>
      <c r="D69" s="149">
        <v>0.35</v>
      </c>
      <c r="E69" s="18">
        <f t="shared" si="0"/>
        <v>1</v>
      </c>
    </row>
    <row r="70" spans="1:5" ht="15" x14ac:dyDescent="0.2">
      <c r="A70" s="149">
        <v>67</v>
      </c>
      <c r="B70" s="183" t="s">
        <v>1045</v>
      </c>
      <c r="C70" s="183" t="s">
        <v>390</v>
      </c>
      <c r="D70" s="149">
        <v>0.5</v>
      </c>
      <c r="E70" s="18">
        <f t="shared" ref="E70:E71" si="1">A70-A69</f>
        <v>1</v>
      </c>
    </row>
    <row r="71" spans="1:5" ht="15" x14ac:dyDescent="0.2">
      <c r="A71" s="149">
        <v>68</v>
      </c>
      <c r="B71" s="183" t="s">
        <v>1046</v>
      </c>
      <c r="C71" s="183" t="s">
        <v>637</v>
      </c>
      <c r="D71" s="149">
        <v>1</v>
      </c>
      <c r="E71" s="18">
        <f t="shared" si="1"/>
        <v>1</v>
      </c>
    </row>
    <row r="72" spans="1:5" ht="15" x14ac:dyDescent="0.2">
      <c r="A72" s="1220">
        <v>69</v>
      </c>
      <c r="B72" s="183" t="s">
        <v>4795</v>
      </c>
      <c r="C72" s="183" t="s">
        <v>4796</v>
      </c>
      <c r="D72" s="149">
        <v>4.2</v>
      </c>
    </row>
    <row r="73" spans="1:5" ht="30" x14ac:dyDescent="0.2">
      <c r="A73" s="1221"/>
      <c r="B73" s="856" t="s">
        <v>4666</v>
      </c>
      <c r="C73" s="857" t="s">
        <v>4575</v>
      </c>
      <c r="D73" s="902">
        <v>7</v>
      </c>
      <c r="E73" s="18">
        <f>A72-A71</f>
        <v>1</v>
      </c>
    </row>
    <row r="74" spans="1:5" ht="30" x14ac:dyDescent="0.2">
      <c r="A74" s="1221"/>
      <c r="B74" s="856" t="s">
        <v>4667</v>
      </c>
      <c r="C74" s="900" t="s">
        <v>4668</v>
      </c>
      <c r="D74" s="902">
        <v>7</v>
      </c>
    </row>
    <row r="75" spans="1:5" ht="30" x14ac:dyDescent="0.2">
      <c r="A75" s="1221"/>
      <c r="B75" s="856" t="s">
        <v>4669</v>
      </c>
      <c r="C75" s="900" t="s">
        <v>4576</v>
      </c>
      <c r="D75" s="902">
        <v>5</v>
      </c>
      <c r="E75" s="18">
        <f>A75-A72</f>
        <v>-69</v>
      </c>
    </row>
    <row r="76" spans="1:5" ht="30" x14ac:dyDescent="0.2">
      <c r="A76" s="1221"/>
      <c r="B76" s="856" t="s">
        <v>4670</v>
      </c>
      <c r="C76" s="900" t="s">
        <v>4671</v>
      </c>
      <c r="D76" s="902">
        <v>5</v>
      </c>
    </row>
    <row r="77" spans="1:5" ht="15" x14ac:dyDescent="0.2">
      <c r="A77" s="149">
        <v>70</v>
      </c>
      <c r="B77" s="856" t="s">
        <v>1047</v>
      </c>
      <c r="C77" s="183" t="s">
        <v>391</v>
      </c>
      <c r="D77" s="821">
        <v>2.2999999999999998</v>
      </c>
      <c r="E77" s="18">
        <f>A77-A75</f>
        <v>70</v>
      </c>
    </row>
    <row r="78" spans="1:5" ht="30" x14ac:dyDescent="0.2">
      <c r="A78" s="149">
        <v>71</v>
      </c>
      <c r="B78" s="183" t="s">
        <v>1048</v>
      </c>
      <c r="C78" s="183" t="s">
        <v>722</v>
      </c>
      <c r="D78" s="149">
        <v>1.42</v>
      </c>
      <c r="E78" s="18">
        <f t="shared" ref="E78:E109" si="2">A78-A77</f>
        <v>1</v>
      </c>
    </row>
    <row r="79" spans="1:5" ht="30" x14ac:dyDescent="0.2">
      <c r="A79" s="149">
        <v>72</v>
      </c>
      <c r="B79" s="183" t="s">
        <v>1049</v>
      </c>
      <c r="C79" s="183" t="s">
        <v>723</v>
      </c>
      <c r="D79" s="149">
        <v>2.81</v>
      </c>
      <c r="E79" s="18">
        <f t="shared" si="2"/>
        <v>1</v>
      </c>
    </row>
    <row r="80" spans="1:5" ht="30" x14ac:dyDescent="0.2">
      <c r="A80" s="149">
        <v>73</v>
      </c>
      <c r="B80" s="183" t="s">
        <v>1050</v>
      </c>
      <c r="C80" s="183" t="s">
        <v>807</v>
      </c>
      <c r="D80" s="149">
        <v>3.48</v>
      </c>
      <c r="E80" s="18">
        <f t="shared" si="2"/>
        <v>1</v>
      </c>
    </row>
    <row r="81" spans="1:5" ht="15" x14ac:dyDescent="0.2">
      <c r="A81" s="149">
        <v>74</v>
      </c>
      <c r="B81" s="183" t="s">
        <v>1051</v>
      </c>
      <c r="C81" s="183" t="s">
        <v>724</v>
      </c>
      <c r="D81" s="149">
        <v>1.1200000000000001</v>
      </c>
      <c r="E81" s="18">
        <f t="shared" si="2"/>
        <v>1</v>
      </c>
    </row>
    <row r="82" spans="1:5" ht="15" x14ac:dyDescent="0.2">
      <c r="A82" s="149">
        <v>75</v>
      </c>
      <c r="B82" s="183" t="s">
        <v>1052</v>
      </c>
      <c r="C82" s="183" t="s">
        <v>725</v>
      </c>
      <c r="D82" s="149">
        <v>2.0099999999999998</v>
      </c>
      <c r="E82" s="18">
        <f t="shared" si="2"/>
        <v>1</v>
      </c>
    </row>
    <row r="83" spans="1:5" ht="15" x14ac:dyDescent="0.2">
      <c r="A83" s="149">
        <v>76</v>
      </c>
      <c r="B83" s="183" t="s">
        <v>1053</v>
      </c>
      <c r="C83" s="183" t="s">
        <v>726</v>
      </c>
      <c r="D83" s="149">
        <v>1.42</v>
      </c>
      <c r="E83" s="18">
        <f t="shared" si="2"/>
        <v>1</v>
      </c>
    </row>
    <row r="84" spans="1:5" ht="15" x14ac:dyDescent="0.2">
      <c r="A84" s="149">
        <v>77</v>
      </c>
      <c r="B84" s="856" t="s">
        <v>1054</v>
      </c>
      <c r="C84" s="183" t="s">
        <v>727</v>
      </c>
      <c r="D84" s="821">
        <v>2.38</v>
      </c>
      <c r="E84" s="18">
        <f t="shared" si="2"/>
        <v>1</v>
      </c>
    </row>
    <row r="85" spans="1:5" ht="15" x14ac:dyDescent="0.2">
      <c r="A85" s="149">
        <v>78</v>
      </c>
      <c r="B85" s="183" t="s">
        <v>1055</v>
      </c>
      <c r="C85" s="183" t="s">
        <v>292</v>
      </c>
      <c r="D85" s="149">
        <v>0.84</v>
      </c>
      <c r="E85" s="18">
        <f t="shared" si="2"/>
        <v>1</v>
      </c>
    </row>
    <row r="86" spans="1:5" ht="15" x14ac:dyDescent="0.2">
      <c r="A86" s="149">
        <v>79</v>
      </c>
      <c r="B86" s="183" t="s">
        <v>1056</v>
      </c>
      <c r="C86" s="183" t="s">
        <v>293</v>
      </c>
      <c r="D86" s="149">
        <v>1.74</v>
      </c>
      <c r="E86" s="18">
        <f t="shared" si="2"/>
        <v>1</v>
      </c>
    </row>
    <row r="87" spans="1:5" ht="15" x14ac:dyDescent="0.2">
      <c r="A87" s="149">
        <v>80</v>
      </c>
      <c r="B87" s="183" t="s">
        <v>1057</v>
      </c>
      <c r="C87" s="183" t="s">
        <v>294</v>
      </c>
      <c r="D87" s="149">
        <v>2.4900000000000002</v>
      </c>
      <c r="E87" s="18">
        <f t="shared" si="2"/>
        <v>1</v>
      </c>
    </row>
    <row r="88" spans="1:5" ht="15" x14ac:dyDescent="0.2">
      <c r="A88" s="149">
        <v>81</v>
      </c>
      <c r="B88" s="183" t="s">
        <v>1058</v>
      </c>
      <c r="C88" s="183" t="s">
        <v>330</v>
      </c>
      <c r="D88" s="149">
        <v>0.98</v>
      </c>
      <c r="E88" s="18">
        <f t="shared" si="2"/>
        <v>1</v>
      </c>
    </row>
    <row r="89" spans="1:5" ht="15" x14ac:dyDescent="0.2">
      <c r="A89" s="149">
        <v>82</v>
      </c>
      <c r="B89" s="183" t="s">
        <v>1059</v>
      </c>
      <c r="C89" s="183" t="s">
        <v>331</v>
      </c>
      <c r="D89" s="149">
        <v>1.55</v>
      </c>
      <c r="E89" s="18">
        <f t="shared" si="2"/>
        <v>1</v>
      </c>
    </row>
    <row r="90" spans="1:5" ht="15" x14ac:dyDescent="0.2">
      <c r="A90" s="149">
        <v>83</v>
      </c>
      <c r="B90" s="183" t="s">
        <v>1060</v>
      </c>
      <c r="C90" s="183" t="s">
        <v>295</v>
      </c>
      <c r="D90" s="149">
        <v>0.84</v>
      </c>
      <c r="E90" s="18">
        <f t="shared" si="2"/>
        <v>1</v>
      </c>
    </row>
    <row r="91" spans="1:5" ht="15" x14ac:dyDescent="0.2">
      <c r="A91" s="149">
        <v>84</v>
      </c>
      <c r="B91" s="183" t="s">
        <v>1061</v>
      </c>
      <c r="C91" s="183" t="s">
        <v>296</v>
      </c>
      <c r="D91" s="149">
        <v>1.33</v>
      </c>
      <c r="E91" s="18">
        <f t="shared" si="2"/>
        <v>1</v>
      </c>
    </row>
    <row r="92" spans="1:5" ht="15" x14ac:dyDescent="0.2">
      <c r="A92" s="149">
        <v>85</v>
      </c>
      <c r="B92" s="183" t="s">
        <v>1062</v>
      </c>
      <c r="C92" s="183" t="s">
        <v>728</v>
      </c>
      <c r="D92" s="149">
        <v>0.96</v>
      </c>
      <c r="E92" s="18">
        <f t="shared" si="2"/>
        <v>1</v>
      </c>
    </row>
    <row r="93" spans="1:5" ht="15" x14ac:dyDescent="0.2">
      <c r="A93" s="149">
        <v>86</v>
      </c>
      <c r="B93" s="183" t="s">
        <v>1946</v>
      </c>
      <c r="C93" s="183" t="s">
        <v>729</v>
      </c>
      <c r="D93" s="149">
        <v>2.2999999999999998</v>
      </c>
      <c r="E93" s="18">
        <f t="shared" si="2"/>
        <v>1</v>
      </c>
    </row>
    <row r="94" spans="1:5" ht="15" x14ac:dyDescent="0.2">
      <c r="A94" s="149">
        <v>87</v>
      </c>
      <c r="B94" s="183" t="s">
        <v>1947</v>
      </c>
      <c r="C94" s="183" t="s">
        <v>1948</v>
      </c>
      <c r="D94" s="149">
        <v>3.16</v>
      </c>
      <c r="E94" s="18">
        <f t="shared" si="2"/>
        <v>1</v>
      </c>
    </row>
    <row r="95" spans="1:5" ht="15" x14ac:dyDescent="0.2">
      <c r="A95" s="149">
        <v>88</v>
      </c>
      <c r="B95" s="183" t="s">
        <v>1949</v>
      </c>
      <c r="C95" s="183" t="s">
        <v>1950</v>
      </c>
      <c r="D95" s="149">
        <v>4.84</v>
      </c>
      <c r="E95" s="18">
        <f t="shared" si="2"/>
        <v>1</v>
      </c>
    </row>
    <row r="96" spans="1:5" ht="15" x14ac:dyDescent="0.2">
      <c r="A96" s="149">
        <v>89</v>
      </c>
      <c r="B96" s="183" t="s">
        <v>1063</v>
      </c>
      <c r="C96" s="183" t="s">
        <v>73</v>
      </c>
      <c r="D96" s="149">
        <v>1.02</v>
      </c>
      <c r="E96" s="18">
        <f t="shared" si="2"/>
        <v>1</v>
      </c>
    </row>
    <row r="97" spans="1:5" ht="30" x14ac:dyDescent="0.2">
      <c r="A97" s="149">
        <v>90</v>
      </c>
      <c r="B97" s="183" t="s">
        <v>1064</v>
      </c>
      <c r="C97" s="183" t="s">
        <v>1065</v>
      </c>
      <c r="D97" s="149">
        <v>1.61</v>
      </c>
      <c r="E97" s="18">
        <f t="shared" si="2"/>
        <v>1</v>
      </c>
    </row>
    <row r="98" spans="1:5" ht="30" x14ac:dyDescent="0.2">
      <c r="A98" s="149">
        <v>91</v>
      </c>
      <c r="B98" s="183" t="s">
        <v>1066</v>
      </c>
      <c r="C98" s="183" t="s">
        <v>1067</v>
      </c>
      <c r="D98" s="149">
        <v>2.0499999999999998</v>
      </c>
      <c r="E98" s="18">
        <f t="shared" si="2"/>
        <v>1</v>
      </c>
    </row>
    <row r="99" spans="1:5" ht="15" x14ac:dyDescent="0.2">
      <c r="A99" s="149">
        <v>92</v>
      </c>
      <c r="B99" s="183" t="s">
        <v>1068</v>
      </c>
      <c r="C99" s="183" t="s">
        <v>414</v>
      </c>
      <c r="D99" s="149">
        <v>0.74</v>
      </c>
      <c r="E99" s="18">
        <f t="shared" si="2"/>
        <v>1</v>
      </c>
    </row>
    <row r="100" spans="1:5" ht="15" x14ac:dyDescent="0.2">
      <c r="A100" s="149">
        <v>93</v>
      </c>
      <c r="B100" s="183" t="s">
        <v>1069</v>
      </c>
      <c r="C100" s="183" t="s">
        <v>415</v>
      </c>
      <c r="D100" s="149">
        <v>0.99</v>
      </c>
      <c r="E100" s="18">
        <f t="shared" si="2"/>
        <v>1</v>
      </c>
    </row>
    <row r="101" spans="1:5" ht="30" x14ac:dyDescent="0.2">
      <c r="A101" s="149">
        <v>94</v>
      </c>
      <c r="B101" s="183" t="s">
        <v>1070</v>
      </c>
      <c r="C101" s="183" t="s">
        <v>586</v>
      </c>
      <c r="D101" s="149">
        <v>1.1499999999999999</v>
      </c>
      <c r="E101" s="18">
        <f t="shared" si="2"/>
        <v>1</v>
      </c>
    </row>
    <row r="102" spans="1:5" ht="15" x14ac:dyDescent="0.2">
      <c r="A102" s="149">
        <v>95</v>
      </c>
      <c r="B102" s="183" t="s">
        <v>1071</v>
      </c>
      <c r="C102" s="183" t="s">
        <v>587</v>
      </c>
      <c r="D102" s="149">
        <v>2.82</v>
      </c>
      <c r="E102" s="18">
        <f t="shared" si="2"/>
        <v>1</v>
      </c>
    </row>
    <row r="103" spans="1:5" ht="15" x14ac:dyDescent="0.2">
      <c r="A103" s="149">
        <v>96</v>
      </c>
      <c r="B103" s="183" t="s">
        <v>1072</v>
      </c>
      <c r="C103" s="183" t="s">
        <v>730</v>
      </c>
      <c r="D103" s="149">
        <v>2.52</v>
      </c>
      <c r="E103" s="18">
        <f t="shared" si="2"/>
        <v>1</v>
      </c>
    </row>
    <row r="104" spans="1:5" ht="15" x14ac:dyDescent="0.2">
      <c r="A104" s="149">
        <v>97</v>
      </c>
      <c r="B104" s="856" t="s">
        <v>1073</v>
      </c>
      <c r="C104" s="183" t="s">
        <v>731</v>
      </c>
      <c r="D104" s="821">
        <v>3.12</v>
      </c>
      <c r="E104" s="18">
        <f t="shared" si="2"/>
        <v>1</v>
      </c>
    </row>
    <row r="105" spans="1:5" ht="15" x14ac:dyDescent="0.2">
      <c r="A105" s="149">
        <v>98</v>
      </c>
      <c r="B105" s="183" t="s">
        <v>1074</v>
      </c>
      <c r="C105" s="183" t="s">
        <v>732</v>
      </c>
      <c r="D105" s="149">
        <v>4.51</v>
      </c>
      <c r="E105" s="18">
        <f t="shared" si="2"/>
        <v>1</v>
      </c>
    </row>
    <row r="106" spans="1:5" ht="15" x14ac:dyDescent="0.2">
      <c r="A106" s="149">
        <v>99</v>
      </c>
      <c r="B106" s="183" t="s">
        <v>1075</v>
      </c>
      <c r="C106" s="183" t="s">
        <v>74</v>
      </c>
      <c r="D106" s="149">
        <v>0.82</v>
      </c>
      <c r="E106" s="18">
        <f t="shared" si="2"/>
        <v>1</v>
      </c>
    </row>
    <row r="107" spans="1:5" ht="15" x14ac:dyDescent="0.2">
      <c r="A107" s="149">
        <v>100</v>
      </c>
      <c r="B107" s="183" t="s">
        <v>1076</v>
      </c>
      <c r="C107" s="183" t="s">
        <v>416</v>
      </c>
      <c r="D107" s="149">
        <v>0.98</v>
      </c>
      <c r="E107" s="18">
        <f t="shared" si="2"/>
        <v>1</v>
      </c>
    </row>
    <row r="108" spans="1:5" ht="15" x14ac:dyDescent="0.2">
      <c r="A108" s="149">
        <v>101</v>
      </c>
      <c r="B108" s="183" t="s">
        <v>1077</v>
      </c>
      <c r="C108" s="183" t="s">
        <v>417</v>
      </c>
      <c r="D108" s="149">
        <v>1.49</v>
      </c>
      <c r="E108" s="18">
        <f t="shared" si="2"/>
        <v>1</v>
      </c>
    </row>
    <row r="109" spans="1:5" ht="15" x14ac:dyDescent="0.2">
      <c r="A109" s="149">
        <v>102</v>
      </c>
      <c r="B109" s="183" t="s">
        <v>1078</v>
      </c>
      <c r="C109" s="183" t="s">
        <v>418</v>
      </c>
      <c r="D109" s="149">
        <v>0.68</v>
      </c>
      <c r="E109" s="18">
        <f t="shared" si="2"/>
        <v>1</v>
      </c>
    </row>
    <row r="110" spans="1:5" ht="15.75" x14ac:dyDescent="0.2">
      <c r="A110" s="149">
        <v>103</v>
      </c>
      <c r="B110" s="183" t="s">
        <v>1079</v>
      </c>
      <c r="C110" s="822" t="s">
        <v>419</v>
      </c>
      <c r="D110" s="149">
        <v>1.01</v>
      </c>
      <c r="E110" s="18">
        <f t="shared" ref="E110:E136" si="3">A110-A109</f>
        <v>1</v>
      </c>
    </row>
    <row r="111" spans="1:5" ht="15" x14ac:dyDescent="0.2">
      <c r="A111" s="149">
        <v>104</v>
      </c>
      <c r="B111" s="183" t="s">
        <v>1080</v>
      </c>
      <c r="C111" s="183" t="s">
        <v>75</v>
      </c>
      <c r="D111" s="149">
        <v>0.4</v>
      </c>
      <c r="E111" s="18">
        <f t="shared" si="3"/>
        <v>1</v>
      </c>
    </row>
    <row r="112" spans="1:5" ht="15" x14ac:dyDescent="0.2">
      <c r="A112" s="149">
        <v>105</v>
      </c>
      <c r="B112" s="183" t="s">
        <v>1081</v>
      </c>
      <c r="C112" s="183" t="s">
        <v>76</v>
      </c>
      <c r="D112" s="149">
        <v>1.54</v>
      </c>
      <c r="E112" s="18">
        <f t="shared" si="3"/>
        <v>1</v>
      </c>
    </row>
    <row r="113" spans="1:5" ht="30" x14ac:dyDescent="0.2">
      <c r="A113" s="149">
        <v>106</v>
      </c>
      <c r="B113" s="183" t="s">
        <v>1082</v>
      </c>
      <c r="C113" s="183" t="s">
        <v>420</v>
      </c>
      <c r="D113" s="149">
        <v>4.13</v>
      </c>
      <c r="E113" s="18">
        <f t="shared" si="3"/>
        <v>1</v>
      </c>
    </row>
    <row r="114" spans="1:5" ht="30" x14ac:dyDescent="0.2">
      <c r="A114" s="149">
        <v>107</v>
      </c>
      <c r="B114" s="183" t="s">
        <v>1083</v>
      </c>
      <c r="C114" s="183" t="s">
        <v>421</v>
      </c>
      <c r="D114" s="149">
        <v>5.82</v>
      </c>
      <c r="E114" s="18">
        <f t="shared" si="3"/>
        <v>1</v>
      </c>
    </row>
    <row r="115" spans="1:5" ht="15" x14ac:dyDescent="0.2">
      <c r="A115" s="149">
        <v>108</v>
      </c>
      <c r="B115" s="183" t="s">
        <v>1084</v>
      </c>
      <c r="C115" s="183" t="s">
        <v>422</v>
      </c>
      <c r="D115" s="149">
        <v>1.41</v>
      </c>
      <c r="E115" s="18">
        <f t="shared" si="3"/>
        <v>1</v>
      </c>
    </row>
    <row r="116" spans="1:5" ht="15" x14ac:dyDescent="0.2">
      <c r="A116" s="149">
        <v>109</v>
      </c>
      <c r="B116" s="856" t="s">
        <v>1085</v>
      </c>
      <c r="C116" s="183" t="s">
        <v>423</v>
      </c>
      <c r="D116" s="821">
        <v>2.19</v>
      </c>
      <c r="E116" s="18">
        <f t="shared" si="3"/>
        <v>1</v>
      </c>
    </row>
    <row r="117" spans="1:5" ht="15" x14ac:dyDescent="0.2">
      <c r="A117" s="149">
        <v>110</v>
      </c>
      <c r="B117" s="183" t="s">
        <v>1086</v>
      </c>
      <c r="C117" s="183" t="s">
        <v>424</v>
      </c>
      <c r="D117" s="149">
        <v>2.42</v>
      </c>
      <c r="E117" s="18">
        <f t="shared" si="3"/>
        <v>1</v>
      </c>
    </row>
    <row r="118" spans="1:5" ht="15" x14ac:dyDescent="0.2">
      <c r="A118" s="149">
        <v>111</v>
      </c>
      <c r="B118" s="183" t="s">
        <v>1087</v>
      </c>
      <c r="C118" s="183" t="s">
        <v>77</v>
      </c>
      <c r="D118" s="149">
        <v>1.02</v>
      </c>
      <c r="E118" s="18">
        <f t="shared" si="3"/>
        <v>1</v>
      </c>
    </row>
    <row r="119" spans="1:5" ht="15" x14ac:dyDescent="0.2">
      <c r="A119" s="149">
        <v>112</v>
      </c>
      <c r="B119" s="183" t="s">
        <v>1088</v>
      </c>
      <c r="C119" s="183" t="s">
        <v>78</v>
      </c>
      <c r="D119" s="149">
        <v>4.21</v>
      </c>
      <c r="E119" s="18">
        <f t="shared" si="3"/>
        <v>1</v>
      </c>
    </row>
    <row r="120" spans="1:5" ht="15" x14ac:dyDescent="0.2">
      <c r="A120" s="149">
        <v>113</v>
      </c>
      <c r="B120" s="183" t="s">
        <v>1089</v>
      </c>
      <c r="C120" s="183" t="s">
        <v>425</v>
      </c>
      <c r="D120" s="149">
        <v>16.02</v>
      </c>
      <c r="E120" s="18">
        <f t="shared" si="3"/>
        <v>1</v>
      </c>
    </row>
    <row r="121" spans="1:5" ht="45" x14ac:dyDescent="0.2">
      <c r="A121" s="149">
        <v>114</v>
      </c>
      <c r="B121" s="183" t="s">
        <v>1090</v>
      </c>
      <c r="C121" s="183" t="s">
        <v>426</v>
      </c>
      <c r="D121" s="149">
        <v>7.4</v>
      </c>
      <c r="E121" s="18">
        <f t="shared" si="3"/>
        <v>1</v>
      </c>
    </row>
    <row r="122" spans="1:5" ht="15" x14ac:dyDescent="0.2">
      <c r="A122" s="149">
        <v>115</v>
      </c>
      <c r="B122" s="183" t="s">
        <v>1091</v>
      </c>
      <c r="C122" s="183" t="s">
        <v>79</v>
      </c>
      <c r="D122" s="149">
        <v>1.92</v>
      </c>
      <c r="E122" s="18">
        <f t="shared" si="3"/>
        <v>1</v>
      </c>
    </row>
    <row r="123" spans="1:5" ht="30" x14ac:dyDescent="0.2">
      <c r="A123" s="149">
        <v>116</v>
      </c>
      <c r="B123" s="856" t="s">
        <v>1092</v>
      </c>
      <c r="C123" s="183" t="s">
        <v>334</v>
      </c>
      <c r="D123" s="821">
        <v>1.39</v>
      </c>
      <c r="E123" s="18">
        <f t="shared" si="3"/>
        <v>1</v>
      </c>
    </row>
    <row r="124" spans="1:5" ht="30" x14ac:dyDescent="0.2">
      <c r="A124" s="149">
        <v>117</v>
      </c>
      <c r="B124" s="183" t="s">
        <v>1093</v>
      </c>
      <c r="C124" s="183" t="s">
        <v>335</v>
      </c>
      <c r="D124" s="149">
        <v>1.89</v>
      </c>
      <c r="E124" s="18">
        <f t="shared" si="3"/>
        <v>1</v>
      </c>
    </row>
    <row r="125" spans="1:5" ht="30" x14ac:dyDescent="0.2">
      <c r="A125" s="149">
        <v>118</v>
      </c>
      <c r="B125" s="183" t="s">
        <v>1094</v>
      </c>
      <c r="C125" s="183" t="s">
        <v>336</v>
      </c>
      <c r="D125" s="149">
        <v>2.56</v>
      </c>
      <c r="E125" s="18">
        <f t="shared" si="3"/>
        <v>1</v>
      </c>
    </row>
    <row r="126" spans="1:5" ht="15" x14ac:dyDescent="0.2">
      <c r="A126" s="149">
        <v>119</v>
      </c>
      <c r="B126" s="183" t="s">
        <v>1095</v>
      </c>
      <c r="C126" s="183" t="s">
        <v>337</v>
      </c>
      <c r="D126" s="149">
        <v>1.66</v>
      </c>
      <c r="E126" s="18">
        <f t="shared" si="3"/>
        <v>1</v>
      </c>
    </row>
    <row r="127" spans="1:5" ht="30" x14ac:dyDescent="0.2">
      <c r="A127" s="149">
        <v>120</v>
      </c>
      <c r="B127" s="183" t="s">
        <v>1096</v>
      </c>
      <c r="C127" s="183" t="s">
        <v>808</v>
      </c>
      <c r="D127" s="149">
        <v>1.82</v>
      </c>
      <c r="E127" s="18">
        <f t="shared" si="3"/>
        <v>1</v>
      </c>
    </row>
    <row r="128" spans="1:5" ht="15" x14ac:dyDescent="0.2">
      <c r="A128" s="149">
        <v>121</v>
      </c>
      <c r="B128" s="183" t="s">
        <v>1097</v>
      </c>
      <c r="C128" s="183" t="s">
        <v>80</v>
      </c>
      <c r="D128" s="149">
        <v>1.71</v>
      </c>
      <c r="E128" s="18">
        <f t="shared" si="3"/>
        <v>1</v>
      </c>
    </row>
    <row r="129" spans="1:5" ht="30" x14ac:dyDescent="0.2">
      <c r="A129" s="149">
        <v>122</v>
      </c>
      <c r="B129" s="183" t="s">
        <v>1098</v>
      </c>
      <c r="C129" s="183" t="s">
        <v>809</v>
      </c>
      <c r="D129" s="149">
        <v>2.41</v>
      </c>
      <c r="E129" s="18">
        <f t="shared" si="3"/>
        <v>1</v>
      </c>
    </row>
    <row r="130" spans="1:5" ht="30" x14ac:dyDescent="0.2">
      <c r="A130" s="149">
        <v>123</v>
      </c>
      <c r="B130" s="183" t="s">
        <v>1099</v>
      </c>
      <c r="C130" s="183" t="s">
        <v>338</v>
      </c>
      <c r="D130" s="149">
        <v>4.0199999999999996</v>
      </c>
      <c r="E130" s="18">
        <f t="shared" si="3"/>
        <v>1</v>
      </c>
    </row>
    <row r="131" spans="1:5" ht="30" x14ac:dyDescent="0.2">
      <c r="A131" s="149">
        <v>124</v>
      </c>
      <c r="B131" s="183" t="s">
        <v>1100</v>
      </c>
      <c r="C131" s="183" t="s">
        <v>638</v>
      </c>
      <c r="D131" s="149">
        <v>4.8899999999999997</v>
      </c>
      <c r="E131" s="18">
        <f t="shared" si="3"/>
        <v>1</v>
      </c>
    </row>
    <row r="132" spans="1:5" ht="30" x14ac:dyDescent="0.2">
      <c r="A132" s="149">
        <v>125</v>
      </c>
      <c r="B132" s="183" t="s">
        <v>1101</v>
      </c>
      <c r="C132" s="183" t="s">
        <v>339</v>
      </c>
      <c r="D132" s="149">
        <v>3.05</v>
      </c>
      <c r="E132" s="18">
        <f t="shared" si="3"/>
        <v>1</v>
      </c>
    </row>
    <row r="133" spans="1:5" ht="30" x14ac:dyDescent="0.2">
      <c r="A133" s="149">
        <v>126</v>
      </c>
      <c r="B133" s="183" t="s">
        <v>1102</v>
      </c>
      <c r="C133" s="183" t="s">
        <v>340</v>
      </c>
      <c r="D133" s="149">
        <v>5.31</v>
      </c>
      <c r="E133" s="18">
        <f t="shared" si="3"/>
        <v>1</v>
      </c>
    </row>
    <row r="134" spans="1:5" ht="30" x14ac:dyDescent="0.2">
      <c r="A134" s="149">
        <v>127</v>
      </c>
      <c r="B134" s="183" t="s">
        <v>1103</v>
      </c>
      <c r="C134" s="183" t="s">
        <v>341</v>
      </c>
      <c r="D134" s="149">
        <v>1.66</v>
      </c>
      <c r="E134" s="18">
        <f t="shared" si="3"/>
        <v>1</v>
      </c>
    </row>
    <row r="135" spans="1:5" ht="30" x14ac:dyDescent="0.2">
      <c r="A135" s="149">
        <v>128</v>
      </c>
      <c r="B135" s="183" t="s">
        <v>1104</v>
      </c>
      <c r="C135" s="183" t="s">
        <v>342</v>
      </c>
      <c r="D135" s="149">
        <v>2.77</v>
      </c>
      <c r="E135" s="18">
        <f t="shared" si="3"/>
        <v>1</v>
      </c>
    </row>
    <row r="136" spans="1:5" ht="30" x14ac:dyDescent="0.2">
      <c r="A136" s="149">
        <v>129</v>
      </c>
      <c r="B136" s="183" t="s">
        <v>1105</v>
      </c>
      <c r="C136" s="183" t="s">
        <v>639</v>
      </c>
      <c r="D136" s="149">
        <v>4.32</v>
      </c>
      <c r="E136" s="18">
        <f t="shared" si="3"/>
        <v>1</v>
      </c>
    </row>
    <row r="137" spans="1:5" ht="30" x14ac:dyDescent="0.2">
      <c r="A137" s="149">
        <v>130</v>
      </c>
      <c r="B137" s="183" t="s">
        <v>1106</v>
      </c>
      <c r="C137" s="183" t="s">
        <v>93</v>
      </c>
      <c r="D137" s="149">
        <v>1.29</v>
      </c>
      <c r="E137" s="18">
        <f t="shared" ref="E137:E243" si="4">A137-A136</f>
        <v>1</v>
      </c>
    </row>
    <row r="138" spans="1:5" ht="30" x14ac:dyDescent="0.2">
      <c r="A138" s="149">
        <v>131</v>
      </c>
      <c r="B138" s="183" t="s">
        <v>1107</v>
      </c>
      <c r="C138" s="183" t="s">
        <v>549</v>
      </c>
      <c r="D138" s="149">
        <v>1.55</v>
      </c>
      <c r="E138" s="18">
        <f t="shared" si="4"/>
        <v>1</v>
      </c>
    </row>
    <row r="139" spans="1:5" ht="30" x14ac:dyDescent="0.2">
      <c r="A139" s="149">
        <v>132</v>
      </c>
      <c r="B139" s="183" t="s">
        <v>1108</v>
      </c>
      <c r="C139" s="183" t="s">
        <v>640</v>
      </c>
      <c r="D139" s="149">
        <v>1.71</v>
      </c>
      <c r="E139" s="18">
        <f t="shared" si="4"/>
        <v>1</v>
      </c>
    </row>
    <row r="140" spans="1:5" ht="30" x14ac:dyDescent="0.2">
      <c r="A140" s="149">
        <v>133</v>
      </c>
      <c r="B140" s="183" t="s">
        <v>1109</v>
      </c>
      <c r="C140" s="183" t="s">
        <v>810</v>
      </c>
      <c r="D140" s="149">
        <v>2.29</v>
      </c>
      <c r="E140" s="18">
        <f t="shared" si="4"/>
        <v>1</v>
      </c>
    </row>
    <row r="141" spans="1:5" ht="30" x14ac:dyDescent="0.2">
      <c r="A141" s="149">
        <v>134</v>
      </c>
      <c r="B141" s="183" t="s">
        <v>1110</v>
      </c>
      <c r="C141" s="183" t="s">
        <v>811</v>
      </c>
      <c r="D141" s="149">
        <v>2.4900000000000002</v>
      </c>
      <c r="E141" s="18">
        <f t="shared" si="4"/>
        <v>1</v>
      </c>
    </row>
    <row r="142" spans="1:5" ht="30" x14ac:dyDescent="0.2">
      <c r="A142" s="149">
        <v>135</v>
      </c>
      <c r="B142" s="183" t="s">
        <v>1111</v>
      </c>
      <c r="C142" s="183" t="s">
        <v>812</v>
      </c>
      <c r="D142" s="149">
        <v>2.79</v>
      </c>
      <c r="E142" s="18">
        <f t="shared" si="4"/>
        <v>1</v>
      </c>
    </row>
    <row r="143" spans="1:5" ht="30" x14ac:dyDescent="0.2">
      <c r="A143" s="149">
        <v>136</v>
      </c>
      <c r="B143" s="183" t="s">
        <v>1112</v>
      </c>
      <c r="C143" s="183" t="s">
        <v>813</v>
      </c>
      <c r="D143" s="149">
        <v>3.95</v>
      </c>
      <c r="E143" s="18">
        <f t="shared" si="4"/>
        <v>1</v>
      </c>
    </row>
    <row r="144" spans="1:5" ht="30" x14ac:dyDescent="0.2">
      <c r="A144" s="149">
        <v>137</v>
      </c>
      <c r="B144" s="183" t="s">
        <v>1113</v>
      </c>
      <c r="C144" s="183" t="s">
        <v>641</v>
      </c>
      <c r="D144" s="149">
        <v>2.38</v>
      </c>
      <c r="E144" s="18">
        <f t="shared" si="4"/>
        <v>1</v>
      </c>
    </row>
    <row r="145" spans="1:5" ht="30" x14ac:dyDescent="0.2">
      <c r="A145" s="149">
        <v>138</v>
      </c>
      <c r="B145" s="183" t="s">
        <v>1114</v>
      </c>
      <c r="C145" s="183" t="s">
        <v>642</v>
      </c>
      <c r="D145" s="149">
        <v>2.63</v>
      </c>
      <c r="E145" s="18">
        <f t="shared" si="4"/>
        <v>1</v>
      </c>
    </row>
    <row r="146" spans="1:5" ht="30" x14ac:dyDescent="0.2">
      <c r="A146" s="149">
        <v>139</v>
      </c>
      <c r="B146" s="183" t="s">
        <v>1115</v>
      </c>
      <c r="C146" s="183" t="s">
        <v>643</v>
      </c>
      <c r="D146" s="149">
        <v>2.17</v>
      </c>
      <c r="E146" s="18">
        <f t="shared" si="4"/>
        <v>1</v>
      </c>
    </row>
    <row r="147" spans="1:5" ht="30" x14ac:dyDescent="0.2">
      <c r="A147" s="149">
        <v>140</v>
      </c>
      <c r="B147" s="183" t="s">
        <v>1116</v>
      </c>
      <c r="C147" s="183" t="s">
        <v>644</v>
      </c>
      <c r="D147" s="149">
        <v>3.43</v>
      </c>
      <c r="E147" s="18">
        <f t="shared" si="4"/>
        <v>1</v>
      </c>
    </row>
    <row r="148" spans="1:5" ht="30" x14ac:dyDescent="0.2">
      <c r="A148" s="149">
        <v>141</v>
      </c>
      <c r="B148" s="183" t="s">
        <v>1117</v>
      </c>
      <c r="C148" s="183" t="s">
        <v>645</v>
      </c>
      <c r="D148" s="149">
        <v>4.2699999999999996</v>
      </c>
      <c r="E148" s="18">
        <f t="shared" si="4"/>
        <v>1</v>
      </c>
    </row>
    <row r="149" spans="1:5" ht="30" x14ac:dyDescent="0.2">
      <c r="A149" s="149">
        <v>142</v>
      </c>
      <c r="B149" s="183" t="s">
        <v>1118</v>
      </c>
      <c r="C149" s="183" t="s">
        <v>56</v>
      </c>
      <c r="D149" s="149">
        <v>3.66</v>
      </c>
      <c r="E149" s="18">
        <f t="shared" si="4"/>
        <v>1</v>
      </c>
    </row>
    <row r="150" spans="1:5" ht="30" x14ac:dyDescent="0.2">
      <c r="A150" s="149">
        <v>143</v>
      </c>
      <c r="B150" s="183" t="s">
        <v>1119</v>
      </c>
      <c r="C150" s="183" t="s">
        <v>814</v>
      </c>
      <c r="D150" s="149">
        <v>2.81</v>
      </c>
      <c r="E150" s="18">
        <f t="shared" si="4"/>
        <v>1</v>
      </c>
    </row>
    <row r="151" spans="1:5" ht="30" x14ac:dyDescent="0.2">
      <c r="A151" s="149">
        <v>144</v>
      </c>
      <c r="B151" s="183" t="s">
        <v>1120</v>
      </c>
      <c r="C151" s="183" t="s">
        <v>344</v>
      </c>
      <c r="D151" s="149">
        <v>3.42</v>
      </c>
      <c r="E151" s="18">
        <f t="shared" si="4"/>
        <v>1</v>
      </c>
    </row>
    <row r="152" spans="1:5" ht="30" x14ac:dyDescent="0.2">
      <c r="A152" s="149">
        <v>145</v>
      </c>
      <c r="B152" s="183" t="s">
        <v>1121</v>
      </c>
      <c r="C152" s="183" t="s">
        <v>345</v>
      </c>
      <c r="D152" s="149">
        <v>5.31</v>
      </c>
      <c r="E152" s="18">
        <f t="shared" si="4"/>
        <v>1</v>
      </c>
    </row>
    <row r="153" spans="1:5" ht="30" x14ac:dyDescent="0.2">
      <c r="A153" s="149">
        <v>146</v>
      </c>
      <c r="B153" s="183" t="s">
        <v>1122</v>
      </c>
      <c r="C153" s="183" t="s">
        <v>57</v>
      </c>
      <c r="D153" s="149">
        <v>2.86</v>
      </c>
      <c r="E153" s="18">
        <f t="shared" si="4"/>
        <v>1</v>
      </c>
    </row>
    <row r="154" spans="1:5" ht="30" x14ac:dyDescent="0.2">
      <c r="A154" s="149">
        <v>147</v>
      </c>
      <c r="B154" s="183" t="s">
        <v>1123</v>
      </c>
      <c r="C154" s="183" t="s">
        <v>58</v>
      </c>
      <c r="D154" s="149">
        <v>4.3099999999999996</v>
      </c>
      <c r="E154" s="18">
        <f t="shared" si="4"/>
        <v>1</v>
      </c>
    </row>
    <row r="155" spans="1:5" ht="45" x14ac:dyDescent="0.2">
      <c r="A155" s="1217">
        <v>148</v>
      </c>
      <c r="B155" s="183" t="s">
        <v>4934</v>
      </c>
      <c r="C155" s="183" t="s">
        <v>4686</v>
      </c>
      <c r="D155" s="821">
        <v>0.25</v>
      </c>
      <c r="E155" s="18">
        <f t="shared" si="4"/>
        <v>1</v>
      </c>
    </row>
    <row r="156" spans="1:5" ht="45" x14ac:dyDescent="0.2">
      <c r="A156" s="1218"/>
      <c r="B156" s="183" t="s">
        <v>4935</v>
      </c>
      <c r="C156" s="183" t="s">
        <v>4688</v>
      </c>
      <c r="D156" s="821">
        <v>0.37</v>
      </c>
      <c r="E156" s="18">
        <f t="shared" si="4"/>
        <v>-148</v>
      </c>
    </row>
    <row r="157" spans="1:5" ht="45" x14ac:dyDescent="0.2">
      <c r="A157" s="1218"/>
      <c r="B157" s="183" t="s">
        <v>4936</v>
      </c>
      <c r="C157" s="183" t="s">
        <v>4690</v>
      </c>
      <c r="D157" s="821">
        <v>0.62</v>
      </c>
      <c r="E157" s="18">
        <f t="shared" si="4"/>
        <v>0</v>
      </c>
    </row>
    <row r="158" spans="1:5" ht="45" x14ac:dyDescent="0.2">
      <c r="A158" s="1218"/>
      <c r="B158" s="183" t="s">
        <v>4937</v>
      </c>
      <c r="C158" s="183" t="s">
        <v>4692</v>
      </c>
      <c r="D158" s="821">
        <v>0.91</v>
      </c>
      <c r="E158" s="18">
        <f t="shared" si="4"/>
        <v>0</v>
      </c>
    </row>
    <row r="159" spans="1:5" ht="45" x14ac:dyDescent="0.2">
      <c r="A159" s="1219"/>
      <c r="B159" s="183" t="s">
        <v>4938</v>
      </c>
      <c r="C159" s="183" t="s">
        <v>4694</v>
      </c>
      <c r="D159" s="821">
        <v>2.61</v>
      </c>
      <c r="E159" s="18">
        <f t="shared" si="4"/>
        <v>0</v>
      </c>
    </row>
    <row r="160" spans="1:5" ht="45" x14ac:dyDescent="0.2">
      <c r="A160" s="1217">
        <v>149</v>
      </c>
      <c r="B160" s="183" t="s">
        <v>4939</v>
      </c>
      <c r="C160" s="183" t="s">
        <v>4698</v>
      </c>
      <c r="D160" s="821">
        <v>0.35</v>
      </c>
      <c r="E160" s="18">
        <f t="shared" si="4"/>
        <v>149</v>
      </c>
    </row>
    <row r="161" spans="1:5" ht="45" x14ac:dyDescent="0.2">
      <c r="A161" s="1218"/>
      <c r="B161" s="183" t="s">
        <v>4940</v>
      </c>
      <c r="C161" s="183" t="s">
        <v>4700</v>
      </c>
      <c r="D161" s="821">
        <v>0.55000000000000004</v>
      </c>
      <c r="E161" s="18">
        <f t="shared" si="4"/>
        <v>-149</v>
      </c>
    </row>
    <row r="162" spans="1:5" ht="45" x14ac:dyDescent="0.2">
      <c r="A162" s="1218"/>
      <c r="B162" s="183" t="s">
        <v>4941</v>
      </c>
      <c r="C162" s="183" t="s">
        <v>4702</v>
      </c>
      <c r="D162" s="821">
        <v>0.83</v>
      </c>
      <c r="E162" s="18">
        <f t="shared" si="4"/>
        <v>0</v>
      </c>
    </row>
    <row r="163" spans="1:5" ht="45" x14ac:dyDescent="0.2">
      <c r="A163" s="1218"/>
      <c r="B163" s="183" t="s">
        <v>4942</v>
      </c>
      <c r="C163" s="183" t="s">
        <v>4704</v>
      </c>
      <c r="D163" s="821">
        <v>1.38</v>
      </c>
      <c r="E163" s="18">
        <f t="shared" si="4"/>
        <v>0</v>
      </c>
    </row>
    <row r="164" spans="1:5" ht="45" x14ac:dyDescent="0.2">
      <c r="A164" s="1218"/>
      <c r="B164" s="183" t="s">
        <v>4943</v>
      </c>
      <c r="C164" s="183" t="s">
        <v>4706</v>
      </c>
      <c r="D164" s="821">
        <v>2.16</v>
      </c>
      <c r="E164" s="18">
        <f t="shared" si="4"/>
        <v>0</v>
      </c>
    </row>
    <row r="165" spans="1:5" ht="45" x14ac:dyDescent="0.2">
      <c r="A165" s="1219"/>
      <c r="B165" s="183" t="s">
        <v>4944</v>
      </c>
      <c r="C165" s="823" t="s">
        <v>4708</v>
      </c>
      <c r="D165" s="149">
        <v>3.91</v>
      </c>
      <c r="E165" s="18">
        <f t="shared" si="4"/>
        <v>0</v>
      </c>
    </row>
    <row r="166" spans="1:5" ht="45" x14ac:dyDescent="0.2">
      <c r="A166" s="1217">
        <v>150</v>
      </c>
      <c r="B166" s="183" t="s">
        <v>4945</v>
      </c>
      <c r="C166" s="823" t="s">
        <v>4710</v>
      </c>
      <c r="D166" s="149">
        <v>0.81</v>
      </c>
      <c r="E166" s="18">
        <f t="shared" si="4"/>
        <v>150</v>
      </c>
    </row>
    <row r="167" spans="1:5" ht="45" x14ac:dyDescent="0.2">
      <c r="A167" s="1218"/>
      <c r="B167" s="183" t="s">
        <v>4946</v>
      </c>
      <c r="C167" s="823" t="s">
        <v>4712</v>
      </c>
      <c r="D167" s="149">
        <v>1.43</v>
      </c>
      <c r="E167" s="18">
        <f t="shared" si="4"/>
        <v>-150</v>
      </c>
    </row>
    <row r="168" spans="1:5" ht="45" x14ac:dyDescent="0.2">
      <c r="A168" s="1218"/>
      <c r="B168" s="183" t="s">
        <v>4947</v>
      </c>
      <c r="C168" s="823" t="s">
        <v>4714</v>
      </c>
      <c r="D168" s="149">
        <v>2.11</v>
      </c>
      <c r="E168" s="18">
        <f t="shared" si="4"/>
        <v>0</v>
      </c>
    </row>
    <row r="169" spans="1:5" ht="45" x14ac:dyDescent="0.2">
      <c r="A169" s="1218"/>
      <c r="B169" s="183" t="s">
        <v>4948</v>
      </c>
      <c r="C169" s="823" t="s">
        <v>4716</v>
      </c>
      <c r="D169" s="149">
        <v>2.62</v>
      </c>
      <c r="E169" s="18">
        <f t="shared" si="4"/>
        <v>0</v>
      </c>
    </row>
    <row r="170" spans="1:5" ht="45" x14ac:dyDescent="0.2">
      <c r="A170" s="1219"/>
      <c r="B170" s="183" t="s">
        <v>4949</v>
      </c>
      <c r="C170" s="823" t="s">
        <v>4950</v>
      </c>
      <c r="D170" s="149">
        <v>3.81</v>
      </c>
      <c r="E170" s="18">
        <f t="shared" si="4"/>
        <v>0</v>
      </c>
    </row>
    <row r="171" spans="1:5" ht="45" x14ac:dyDescent="0.2">
      <c r="A171" s="1217">
        <v>151</v>
      </c>
      <c r="B171" s="183" t="s">
        <v>4951</v>
      </c>
      <c r="C171" s="823" t="s">
        <v>4718</v>
      </c>
      <c r="D171" s="149">
        <v>0.79</v>
      </c>
      <c r="E171" s="18">
        <f t="shared" si="4"/>
        <v>151</v>
      </c>
    </row>
    <row r="172" spans="1:5" ht="45" x14ac:dyDescent="0.2">
      <c r="A172" s="1218"/>
      <c r="B172" s="183" t="s">
        <v>4952</v>
      </c>
      <c r="C172" s="823" t="s">
        <v>4720</v>
      </c>
      <c r="D172" s="149">
        <v>1.75</v>
      </c>
      <c r="E172" s="18">
        <f t="shared" si="4"/>
        <v>-151</v>
      </c>
    </row>
    <row r="173" spans="1:5" ht="45" x14ac:dyDescent="0.2">
      <c r="A173" s="1218"/>
      <c r="B173" s="183" t="s">
        <v>4953</v>
      </c>
      <c r="C173" s="823" t="s">
        <v>4722</v>
      </c>
      <c r="D173" s="149">
        <v>2.7</v>
      </c>
      <c r="E173" s="18">
        <f t="shared" si="4"/>
        <v>0</v>
      </c>
    </row>
    <row r="174" spans="1:5" ht="45" x14ac:dyDescent="0.2">
      <c r="A174" s="1218"/>
      <c r="B174" s="183" t="s">
        <v>4954</v>
      </c>
      <c r="C174" s="823" t="s">
        <v>4724</v>
      </c>
      <c r="D174" s="149">
        <v>3.36</v>
      </c>
      <c r="E174" s="18">
        <f t="shared" si="4"/>
        <v>0</v>
      </c>
    </row>
    <row r="175" spans="1:5" ht="45" x14ac:dyDescent="0.2">
      <c r="A175" s="1219"/>
      <c r="B175" s="183" t="s">
        <v>4955</v>
      </c>
      <c r="C175" s="823" t="s">
        <v>4956</v>
      </c>
      <c r="D175" s="149">
        <v>3.86</v>
      </c>
      <c r="E175" s="18">
        <f t="shared" si="4"/>
        <v>0</v>
      </c>
    </row>
    <row r="176" spans="1:5" ht="45" x14ac:dyDescent="0.2">
      <c r="A176" s="1217">
        <v>152</v>
      </c>
      <c r="B176" s="183" t="s">
        <v>4957</v>
      </c>
      <c r="C176" s="823" t="s">
        <v>4726</v>
      </c>
      <c r="D176" s="149">
        <v>1.43</v>
      </c>
      <c r="E176" s="18">
        <f t="shared" si="4"/>
        <v>152</v>
      </c>
    </row>
    <row r="177" spans="1:5" ht="45" x14ac:dyDescent="0.2">
      <c r="A177" s="1218"/>
      <c r="B177" s="183" t="s">
        <v>4958</v>
      </c>
      <c r="C177" s="823" t="s">
        <v>4728</v>
      </c>
      <c r="D177" s="149">
        <v>1.91</v>
      </c>
      <c r="E177" s="18">
        <f t="shared" si="4"/>
        <v>-152</v>
      </c>
    </row>
    <row r="178" spans="1:5" ht="45" x14ac:dyDescent="0.2">
      <c r="A178" s="1218"/>
      <c r="B178" s="183" t="s">
        <v>4959</v>
      </c>
      <c r="C178" s="823" t="s">
        <v>4730</v>
      </c>
      <c r="D178" s="149">
        <v>2.68</v>
      </c>
      <c r="E178" s="18">
        <f t="shared" si="4"/>
        <v>0</v>
      </c>
    </row>
    <row r="179" spans="1:5" ht="45" x14ac:dyDescent="0.2">
      <c r="A179" s="1218"/>
      <c r="B179" s="183" t="s">
        <v>4960</v>
      </c>
      <c r="C179" s="823" t="s">
        <v>4732</v>
      </c>
      <c r="D179" s="149">
        <v>3.34</v>
      </c>
      <c r="E179" s="18">
        <f t="shared" si="4"/>
        <v>0</v>
      </c>
    </row>
    <row r="180" spans="1:5" ht="45" x14ac:dyDescent="0.2">
      <c r="A180" s="1218"/>
      <c r="B180" s="183" t="s">
        <v>4961</v>
      </c>
      <c r="C180" s="823" t="s">
        <v>4734</v>
      </c>
      <c r="D180" s="149">
        <v>4.03</v>
      </c>
      <c r="E180" s="18">
        <f t="shared" si="4"/>
        <v>0</v>
      </c>
    </row>
    <row r="181" spans="1:5" ht="45" x14ac:dyDescent="0.2">
      <c r="A181" s="1218"/>
      <c r="B181" s="183" t="s">
        <v>4962</v>
      </c>
      <c r="C181" s="823" t="s">
        <v>4963</v>
      </c>
      <c r="D181" s="149">
        <v>4.57</v>
      </c>
      <c r="E181" s="18">
        <f t="shared" si="4"/>
        <v>0</v>
      </c>
    </row>
    <row r="182" spans="1:5" ht="45" x14ac:dyDescent="0.2">
      <c r="A182" s="1219"/>
      <c r="B182" s="183" t="s">
        <v>4964</v>
      </c>
      <c r="C182" s="823" t="s">
        <v>4965</v>
      </c>
      <c r="D182" s="149">
        <v>4.74</v>
      </c>
      <c r="E182" s="18">
        <f t="shared" si="4"/>
        <v>0</v>
      </c>
    </row>
    <row r="183" spans="1:5" ht="45" x14ac:dyDescent="0.2">
      <c r="A183" s="1217">
        <v>153</v>
      </c>
      <c r="B183" s="183" t="s">
        <v>4966</v>
      </c>
      <c r="C183" s="823" t="s">
        <v>4736</v>
      </c>
      <c r="D183" s="149">
        <v>1.47</v>
      </c>
      <c r="E183" s="18">
        <f t="shared" si="4"/>
        <v>153</v>
      </c>
    </row>
    <row r="184" spans="1:5" ht="45" x14ac:dyDescent="0.2">
      <c r="A184" s="1218"/>
      <c r="B184" s="183" t="s">
        <v>4967</v>
      </c>
      <c r="C184" s="823" t="s">
        <v>4738</v>
      </c>
      <c r="D184" s="149">
        <v>2.15</v>
      </c>
      <c r="E184" s="18">
        <f t="shared" si="4"/>
        <v>-153</v>
      </c>
    </row>
    <row r="185" spans="1:5" ht="45" x14ac:dyDescent="0.2">
      <c r="A185" s="1218"/>
      <c r="B185" s="183" t="s">
        <v>4968</v>
      </c>
      <c r="C185" s="823" t="s">
        <v>4740</v>
      </c>
      <c r="D185" s="149">
        <v>3.61</v>
      </c>
      <c r="E185" s="18">
        <f t="shared" si="4"/>
        <v>0</v>
      </c>
    </row>
    <row r="186" spans="1:5" ht="45" x14ac:dyDescent="0.2">
      <c r="A186" s="1218"/>
      <c r="B186" s="183" t="s">
        <v>4969</v>
      </c>
      <c r="C186" s="823" t="s">
        <v>4742</v>
      </c>
      <c r="D186" s="149">
        <v>4.3899999999999997</v>
      </c>
      <c r="E186" s="18">
        <f t="shared" si="4"/>
        <v>0</v>
      </c>
    </row>
    <row r="187" spans="1:5" ht="45" x14ac:dyDescent="0.2">
      <c r="A187" s="1219"/>
      <c r="B187" s="183" t="s">
        <v>4970</v>
      </c>
      <c r="C187" s="823" t="s">
        <v>4971</v>
      </c>
      <c r="D187" s="149">
        <v>7.41</v>
      </c>
      <c r="E187" s="18">
        <f t="shared" si="4"/>
        <v>0</v>
      </c>
    </row>
    <row r="188" spans="1:5" ht="45" x14ac:dyDescent="0.2">
      <c r="A188" s="1217">
        <v>154</v>
      </c>
      <c r="B188" s="183" t="s">
        <v>4972</v>
      </c>
      <c r="C188" s="823" t="s">
        <v>4744</v>
      </c>
      <c r="D188" s="149">
        <v>3.01</v>
      </c>
      <c r="E188" s="18">
        <f t="shared" si="4"/>
        <v>154</v>
      </c>
    </row>
    <row r="189" spans="1:5" ht="45" x14ac:dyDescent="0.2">
      <c r="A189" s="1218"/>
      <c r="B189" s="183" t="s">
        <v>4973</v>
      </c>
      <c r="C189" s="823" t="s">
        <v>4746</v>
      </c>
      <c r="D189" s="149">
        <v>4.09</v>
      </c>
      <c r="E189" s="18">
        <f t="shared" si="4"/>
        <v>-154</v>
      </c>
    </row>
    <row r="190" spans="1:5" ht="45" x14ac:dyDescent="0.2">
      <c r="A190" s="1218"/>
      <c r="B190" s="183" t="s">
        <v>4974</v>
      </c>
      <c r="C190" s="823" t="s">
        <v>4748</v>
      </c>
      <c r="D190" s="149">
        <v>4.74</v>
      </c>
      <c r="E190" s="18">
        <f t="shared" si="4"/>
        <v>0</v>
      </c>
    </row>
    <row r="191" spans="1:5" ht="45" x14ac:dyDescent="0.2">
      <c r="A191" s="1219"/>
      <c r="B191" s="183" t="s">
        <v>4975</v>
      </c>
      <c r="C191" s="823" t="s">
        <v>4750</v>
      </c>
      <c r="D191" s="149">
        <v>6.66</v>
      </c>
      <c r="E191" s="18">
        <f t="shared" si="4"/>
        <v>0</v>
      </c>
    </row>
    <row r="192" spans="1:5" ht="45" x14ac:dyDescent="0.2">
      <c r="A192" s="1217">
        <v>155</v>
      </c>
      <c r="B192" s="183" t="s">
        <v>4976</v>
      </c>
      <c r="C192" s="823" t="s">
        <v>4752</v>
      </c>
      <c r="D192" s="149">
        <v>1.71</v>
      </c>
      <c r="E192" s="18">
        <f t="shared" si="4"/>
        <v>155</v>
      </c>
    </row>
    <row r="193" spans="1:5" ht="45" x14ac:dyDescent="0.2">
      <c r="A193" s="1218"/>
      <c r="B193" s="183" t="s">
        <v>4977</v>
      </c>
      <c r="C193" s="823" t="s">
        <v>4754</v>
      </c>
      <c r="D193" s="149">
        <v>4.04</v>
      </c>
      <c r="E193" s="18">
        <f t="shared" si="4"/>
        <v>-155</v>
      </c>
    </row>
    <row r="194" spans="1:5" ht="45" x14ac:dyDescent="0.2">
      <c r="A194" s="1218"/>
      <c r="B194" s="183" t="s">
        <v>4978</v>
      </c>
      <c r="C194" s="823" t="s">
        <v>4756</v>
      </c>
      <c r="D194" s="149">
        <v>6.16</v>
      </c>
      <c r="E194" s="18">
        <f t="shared" si="4"/>
        <v>0</v>
      </c>
    </row>
    <row r="195" spans="1:5" ht="45" x14ac:dyDescent="0.2">
      <c r="A195" s="1218"/>
      <c r="B195" s="183" t="s">
        <v>4979</v>
      </c>
      <c r="C195" s="823" t="s">
        <v>4758</v>
      </c>
      <c r="D195" s="149">
        <v>7.11</v>
      </c>
      <c r="E195" s="18">
        <f t="shared" si="4"/>
        <v>0</v>
      </c>
    </row>
    <row r="196" spans="1:5" ht="45" x14ac:dyDescent="0.2">
      <c r="A196" s="1219"/>
      <c r="B196" s="183" t="s">
        <v>4980</v>
      </c>
      <c r="C196" s="823" t="s">
        <v>4981</v>
      </c>
      <c r="D196" s="149">
        <v>8.7899999999999991</v>
      </c>
      <c r="E196" s="18">
        <f t="shared" si="4"/>
        <v>0</v>
      </c>
    </row>
    <row r="197" spans="1:5" ht="45" x14ac:dyDescent="0.2">
      <c r="A197" s="1217">
        <v>156</v>
      </c>
      <c r="B197" s="183" t="s">
        <v>4982</v>
      </c>
      <c r="C197" s="823" t="s">
        <v>4760</v>
      </c>
      <c r="D197" s="149">
        <v>5.79</v>
      </c>
      <c r="E197" s="18">
        <f t="shared" si="4"/>
        <v>156</v>
      </c>
    </row>
    <row r="198" spans="1:5" ht="45" x14ac:dyDescent="0.2">
      <c r="A198" s="1218"/>
      <c r="B198" s="183" t="s">
        <v>4983</v>
      </c>
      <c r="C198" s="823" t="s">
        <v>4762</v>
      </c>
      <c r="D198" s="149">
        <v>7.11</v>
      </c>
      <c r="E198" s="18">
        <f t="shared" si="4"/>
        <v>-156</v>
      </c>
    </row>
    <row r="199" spans="1:5" ht="45" x14ac:dyDescent="0.2">
      <c r="A199" s="1219"/>
      <c r="B199" s="183" t="s">
        <v>4984</v>
      </c>
      <c r="C199" s="823" t="s">
        <v>4764</v>
      </c>
      <c r="D199" s="149">
        <v>9.5</v>
      </c>
      <c r="E199" s="18">
        <f t="shared" si="4"/>
        <v>0</v>
      </c>
    </row>
    <row r="200" spans="1:5" ht="45" x14ac:dyDescent="0.2">
      <c r="A200" s="1217">
        <v>157</v>
      </c>
      <c r="B200" s="183" t="s">
        <v>4985</v>
      </c>
      <c r="C200" s="823" t="s">
        <v>4766</v>
      </c>
      <c r="D200" s="149">
        <v>8.23</v>
      </c>
      <c r="E200" s="18">
        <f t="shared" si="4"/>
        <v>157</v>
      </c>
    </row>
    <row r="201" spans="1:5" ht="45" x14ac:dyDescent="0.2">
      <c r="A201" s="1218"/>
      <c r="B201" s="183" t="s">
        <v>4986</v>
      </c>
      <c r="C201" s="823" t="s">
        <v>4768</v>
      </c>
      <c r="D201" s="149">
        <v>9.08</v>
      </c>
      <c r="E201" s="18">
        <f t="shared" si="4"/>
        <v>-157</v>
      </c>
    </row>
    <row r="202" spans="1:5" ht="45" x14ac:dyDescent="0.2">
      <c r="A202" s="1219"/>
      <c r="B202" s="183" t="s">
        <v>4987</v>
      </c>
      <c r="C202" s="823" t="s">
        <v>4770</v>
      </c>
      <c r="D202" s="149">
        <v>10.73</v>
      </c>
      <c r="E202" s="18">
        <f t="shared" si="4"/>
        <v>0</v>
      </c>
    </row>
    <row r="203" spans="1:5" ht="45" x14ac:dyDescent="0.2">
      <c r="A203" s="1217">
        <v>158</v>
      </c>
      <c r="B203" s="183" t="s">
        <v>4988</v>
      </c>
      <c r="C203" s="823" t="s">
        <v>4772</v>
      </c>
      <c r="D203" s="149">
        <v>5.89</v>
      </c>
      <c r="E203" s="18">
        <f t="shared" si="4"/>
        <v>158</v>
      </c>
    </row>
    <row r="204" spans="1:5" ht="45" x14ac:dyDescent="0.2">
      <c r="A204" s="1218"/>
      <c r="B204" s="183" t="s">
        <v>4989</v>
      </c>
      <c r="C204" s="823" t="s">
        <v>4774</v>
      </c>
      <c r="D204" s="149">
        <v>9.57</v>
      </c>
      <c r="E204" s="18">
        <f t="shared" si="4"/>
        <v>-158</v>
      </c>
    </row>
    <row r="205" spans="1:5" ht="45" x14ac:dyDescent="0.2">
      <c r="A205" s="1219"/>
      <c r="B205" s="183" t="s">
        <v>4990</v>
      </c>
      <c r="C205" s="823" t="s">
        <v>4776</v>
      </c>
      <c r="D205" s="149">
        <v>12.43</v>
      </c>
      <c r="E205" s="18">
        <f t="shared" si="4"/>
        <v>0</v>
      </c>
    </row>
    <row r="206" spans="1:5" ht="45" x14ac:dyDescent="0.2">
      <c r="A206" s="1217">
        <v>159</v>
      </c>
      <c r="B206" s="183" t="s">
        <v>4991</v>
      </c>
      <c r="C206" s="823" t="s">
        <v>4778</v>
      </c>
      <c r="D206" s="149">
        <v>8.09</v>
      </c>
      <c r="E206" s="18">
        <f t="shared" si="4"/>
        <v>159</v>
      </c>
    </row>
    <row r="207" spans="1:5" ht="45" x14ac:dyDescent="0.2">
      <c r="A207" s="1218"/>
      <c r="B207" s="183" t="s">
        <v>4992</v>
      </c>
      <c r="C207" s="823" t="s">
        <v>4780</v>
      </c>
      <c r="D207" s="149">
        <v>11.68</v>
      </c>
      <c r="E207" s="18">
        <f t="shared" si="4"/>
        <v>-159</v>
      </c>
    </row>
    <row r="208" spans="1:5" ht="45" x14ac:dyDescent="0.2">
      <c r="A208" s="1219"/>
      <c r="B208" s="183" t="s">
        <v>4993</v>
      </c>
      <c r="C208" s="823" t="s">
        <v>4782</v>
      </c>
      <c r="D208" s="149">
        <v>16.93</v>
      </c>
      <c r="E208" s="18">
        <f t="shared" si="4"/>
        <v>0</v>
      </c>
    </row>
    <row r="209" spans="1:5" ht="45" x14ac:dyDescent="0.2">
      <c r="A209" s="1217">
        <v>160</v>
      </c>
      <c r="B209" s="183" t="s">
        <v>4994</v>
      </c>
      <c r="C209" s="823" t="s">
        <v>4784</v>
      </c>
      <c r="D209" s="149">
        <v>14.37</v>
      </c>
      <c r="E209" s="18">
        <f t="shared" si="4"/>
        <v>160</v>
      </c>
    </row>
    <row r="210" spans="1:5" ht="45" x14ac:dyDescent="0.2">
      <c r="A210" s="1219"/>
      <c r="B210" s="183" t="s">
        <v>4995</v>
      </c>
      <c r="C210" s="183" t="s">
        <v>4786</v>
      </c>
      <c r="D210" s="149">
        <v>35.229999999999997</v>
      </c>
      <c r="E210" s="18">
        <f t="shared" si="4"/>
        <v>-160</v>
      </c>
    </row>
    <row r="211" spans="1:5" ht="30" x14ac:dyDescent="0.2">
      <c r="A211" s="149">
        <v>161</v>
      </c>
      <c r="B211" s="183" t="s">
        <v>1124</v>
      </c>
      <c r="C211" s="183" t="s">
        <v>1951</v>
      </c>
      <c r="D211" s="821">
        <v>2.93</v>
      </c>
      <c r="E211" s="18">
        <f t="shared" si="4"/>
        <v>161</v>
      </c>
    </row>
    <row r="212" spans="1:5" ht="30" x14ac:dyDescent="0.2">
      <c r="A212" s="149">
        <v>162</v>
      </c>
      <c r="B212" s="183" t="s">
        <v>1125</v>
      </c>
      <c r="C212" s="183" t="s">
        <v>1952</v>
      </c>
      <c r="D212" s="149">
        <v>1.24</v>
      </c>
      <c r="E212" s="18">
        <f t="shared" si="4"/>
        <v>1</v>
      </c>
    </row>
    <row r="213" spans="1:5" ht="15" x14ac:dyDescent="0.2">
      <c r="A213" s="149">
        <v>163</v>
      </c>
      <c r="B213" s="183" t="s">
        <v>1126</v>
      </c>
      <c r="C213" s="183" t="s">
        <v>677</v>
      </c>
      <c r="D213" s="149">
        <v>0.73</v>
      </c>
      <c r="E213" s="18">
        <f t="shared" si="4"/>
        <v>1</v>
      </c>
    </row>
    <row r="214" spans="1:5" ht="15" x14ac:dyDescent="0.2">
      <c r="A214" s="149">
        <v>164</v>
      </c>
      <c r="B214" s="183" t="s">
        <v>1127</v>
      </c>
      <c r="C214" s="183" t="s">
        <v>348</v>
      </c>
      <c r="D214" s="149">
        <v>0.99</v>
      </c>
      <c r="E214" s="18">
        <f t="shared" si="4"/>
        <v>1</v>
      </c>
    </row>
    <row r="215" spans="1:5" ht="15" x14ac:dyDescent="0.2">
      <c r="A215" s="149">
        <v>165</v>
      </c>
      <c r="B215" s="183" t="s">
        <v>1128</v>
      </c>
      <c r="C215" s="183" t="s">
        <v>322</v>
      </c>
      <c r="D215" s="149">
        <v>2.5099999999999998</v>
      </c>
      <c r="E215" s="18">
        <f t="shared" si="4"/>
        <v>1</v>
      </c>
    </row>
    <row r="216" spans="1:5" ht="15" x14ac:dyDescent="0.2">
      <c r="A216" s="149">
        <v>166</v>
      </c>
      <c r="B216" s="183" t="s">
        <v>1129</v>
      </c>
      <c r="C216" s="183" t="s">
        <v>1130</v>
      </c>
      <c r="D216" s="149">
        <v>3.05</v>
      </c>
      <c r="E216" s="18">
        <f t="shared" si="4"/>
        <v>1</v>
      </c>
    </row>
    <row r="217" spans="1:5" ht="15" x14ac:dyDescent="0.2">
      <c r="A217" s="149">
        <v>167</v>
      </c>
      <c r="B217" s="183" t="s">
        <v>1131</v>
      </c>
      <c r="C217" s="183" t="s">
        <v>1132</v>
      </c>
      <c r="D217" s="149">
        <v>3.21</v>
      </c>
      <c r="E217" s="18">
        <f t="shared" si="4"/>
        <v>1</v>
      </c>
    </row>
    <row r="218" spans="1:5" ht="15" x14ac:dyDescent="0.2">
      <c r="A218" s="149">
        <v>168</v>
      </c>
      <c r="B218" s="183" t="s">
        <v>1133</v>
      </c>
      <c r="C218" s="183" t="s">
        <v>1134</v>
      </c>
      <c r="D218" s="149">
        <v>4.71</v>
      </c>
      <c r="E218" s="18">
        <f t="shared" si="4"/>
        <v>1</v>
      </c>
    </row>
    <row r="219" spans="1:5" ht="15" x14ac:dyDescent="0.2">
      <c r="A219" s="149">
        <v>169</v>
      </c>
      <c r="B219" s="183" t="s">
        <v>1135</v>
      </c>
      <c r="C219" s="183" t="s">
        <v>1136</v>
      </c>
      <c r="D219" s="149">
        <v>5.22</v>
      </c>
      <c r="E219" s="18">
        <f t="shared" si="4"/>
        <v>1</v>
      </c>
    </row>
    <row r="220" spans="1:5" ht="15" x14ac:dyDescent="0.2">
      <c r="A220" s="149">
        <v>170</v>
      </c>
      <c r="B220" s="183" t="s">
        <v>1137</v>
      </c>
      <c r="C220" s="183" t="s">
        <v>1138</v>
      </c>
      <c r="D220" s="149">
        <v>8.11</v>
      </c>
      <c r="E220" s="18">
        <f t="shared" si="4"/>
        <v>1</v>
      </c>
    </row>
    <row r="221" spans="1:5" ht="15" x14ac:dyDescent="0.2">
      <c r="A221" s="149">
        <v>171</v>
      </c>
      <c r="B221" s="183" t="s">
        <v>1139</v>
      </c>
      <c r="C221" s="183" t="s">
        <v>1140</v>
      </c>
      <c r="D221" s="149">
        <v>11.56</v>
      </c>
      <c r="E221" s="18">
        <f t="shared" si="4"/>
        <v>1</v>
      </c>
    </row>
    <row r="222" spans="1:5" ht="15" x14ac:dyDescent="0.2">
      <c r="A222" s="149">
        <v>172</v>
      </c>
      <c r="B222" s="183" t="s">
        <v>1141</v>
      </c>
      <c r="C222" s="183" t="s">
        <v>1142</v>
      </c>
      <c r="D222" s="149">
        <v>14.55</v>
      </c>
      <c r="E222" s="18">
        <f t="shared" si="4"/>
        <v>1</v>
      </c>
    </row>
    <row r="223" spans="1:5" ht="30" x14ac:dyDescent="0.2">
      <c r="A223" s="149">
        <v>173</v>
      </c>
      <c r="B223" s="183" t="s">
        <v>1143</v>
      </c>
      <c r="C223" s="183" t="s">
        <v>1144</v>
      </c>
      <c r="D223" s="149">
        <v>3.09</v>
      </c>
      <c r="E223" s="18">
        <f t="shared" si="4"/>
        <v>1</v>
      </c>
    </row>
    <row r="224" spans="1:5" ht="30" x14ac:dyDescent="0.2">
      <c r="A224" s="149">
        <v>174</v>
      </c>
      <c r="B224" s="183" t="s">
        <v>1145</v>
      </c>
      <c r="C224" s="183" t="s">
        <v>1146</v>
      </c>
      <c r="D224" s="149">
        <v>6.32</v>
      </c>
      <c r="E224" s="18">
        <f t="shared" si="4"/>
        <v>1</v>
      </c>
    </row>
    <row r="225" spans="1:5" ht="30" x14ac:dyDescent="0.2">
      <c r="A225" s="149">
        <v>175</v>
      </c>
      <c r="B225" s="183" t="s">
        <v>1147</v>
      </c>
      <c r="C225" s="183" t="s">
        <v>1148</v>
      </c>
      <c r="D225" s="149">
        <v>7.37</v>
      </c>
      <c r="E225" s="18">
        <f t="shared" si="4"/>
        <v>1</v>
      </c>
    </row>
    <row r="226" spans="1:5" ht="30" x14ac:dyDescent="0.2">
      <c r="A226" s="149">
        <v>176</v>
      </c>
      <c r="B226" s="183" t="s">
        <v>1149</v>
      </c>
      <c r="C226" s="183" t="s">
        <v>1150</v>
      </c>
      <c r="D226" s="149">
        <v>9.92</v>
      </c>
      <c r="E226" s="18">
        <f t="shared" si="4"/>
        <v>1</v>
      </c>
    </row>
    <row r="227" spans="1:5" ht="30" x14ac:dyDescent="0.2">
      <c r="A227" s="149">
        <v>177</v>
      </c>
      <c r="B227" s="183" t="s">
        <v>1151</v>
      </c>
      <c r="C227" s="183" t="s">
        <v>1152</v>
      </c>
      <c r="D227" s="149">
        <v>10.86</v>
      </c>
      <c r="E227" s="18">
        <f t="shared" si="4"/>
        <v>1</v>
      </c>
    </row>
    <row r="228" spans="1:5" ht="30" x14ac:dyDescent="0.2">
      <c r="A228" s="149">
        <v>178</v>
      </c>
      <c r="B228" s="183" t="s">
        <v>1153</v>
      </c>
      <c r="C228" s="183" t="s">
        <v>1154</v>
      </c>
      <c r="D228" s="149">
        <v>15.9</v>
      </c>
      <c r="E228" s="18">
        <f t="shared" si="4"/>
        <v>1</v>
      </c>
    </row>
    <row r="229" spans="1:5" ht="30" x14ac:dyDescent="0.2">
      <c r="A229" s="149">
        <v>179</v>
      </c>
      <c r="B229" s="183" t="s">
        <v>1155</v>
      </c>
      <c r="C229" s="183" t="s">
        <v>1156</v>
      </c>
      <c r="D229" s="149">
        <v>22.52</v>
      </c>
      <c r="E229" s="18">
        <f t="shared" si="4"/>
        <v>1</v>
      </c>
    </row>
    <row r="230" spans="1:5" ht="15" x14ac:dyDescent="0.2">
      <c r="A230" s="149">
        <v>180</v>
      </c>
      <c r="B230" s="183" t="s">
        <v>1953</v>
      </c>
      <c r="C230" s="183" t="s">
        <v>346</v>
      </c>
      <c r="D230" s="149">
        <v>4.2699999999999996</v>
      </c>
      <c r="E230" s="18">
        <f t="shared" si="4"/>
        <v>1</v>
      </c>
    </row>
    <row r="231" spans="1:5" ht="30" x14ac:dyDescent="0.2">
      <c r="A231" s="149">
        <v>181</v>
      </c>
      <c r="B231" s="183" t="s">
        <v>1954</v>
      </c>
      <c r="C231" s="183" t="s">
        <v>347</v>
      </c>
      <c r="D231" s="149">
        <v>3.46</v>
      </c>
      <c r="E231" s="18">
        <f t="shared" si="4"/>
        <v>1</v>
      </c>
    </row>
    <row r="232" spans="1:5" ht="45" x14ac:dyDescent="0.2">
      <c r="A232" s="149">
        <v>182</v>
      </c>
      <c r="B232" s="183" t="s">
        <v>1955</v>
      </c>
      <c r="C232" s="183" t="s">
        <v>816</v>
      </c>
      <c r="D232" s="149">
        <v>7.92</v>
      </c>
      <c r="E232" s="18">
        <f t="shared" si="4"/>
        <v>1</v>
      </c>
    </row>
    <row r="233" spans="1:5" ht="30" x14ac:dyDescent="0.2">
      <c r="A233" s="149">
        <v>183</v>
      </c>
      <c r="B233" s="183" t="s">
        <v>1157</v>
      </c>
      <c r="C233" s="183" t="s">
        <v>59</v>
      </c>
      <c r="D233" s="149">
        <v>0.66</v>
      </c>
      <c r="E233" s="18">
        <f t="shared" si="4"/>
        <v>1</v>
      </c>
    </row>
    <row r="234" spans="1:5" ht="15" x14ac:dyDescent="0.2">
      <c r="A234" s="149">
        <v>184</v>
      </c>
      <c r="B234" s="183" t="s">
        <v>1158</v>
      </c>
      <c r="C234" s="183" t="s">
        <v>81</v>
      </c>
      <c r="D234" s="149">
        <v>0.47</v>
      </c>
      <c r="E234" s="18">
        <f t="shared" si="4"/>
        <v>1</v>
      </c>
    </row>
    <row r="235" spans="1:5" ht="15" x14ac:dyDescent="0.2">
      <c r="A235" s="149">
        <v>185</v>
      </c>
      <c r="B235" s="183" t="s">
        <v>1159</v>
      </c>
      <c r="C235" s="183" t="s">
        <v>82</v>
      </c>
      <c r="D235" s="149">
        <v>0.61</v>
      </c>
      <c r="E235" s="18">
        <f t="shared" si="4"/>
        <v>1</v>
      </c>
    </row>
    <row r="236" spans="1:5" ht="45" x14ac:dyDescent="0.2">
      <c r="A236" s="149">
        <v>186</v>
      </c>
      <c r="B236" s="183" t="s">
        <v>1160</v>
      </c>
      <c r="C236" s="183" t="s">
        <v>219</v>
      </c>
      <c r="D236" s="149">
        <v>0.71</v>
      </c>
      <c r="E236" s="18">
        <f t="shared" si="4"/>
        <v>1</v>
      </c>
    </row>
    <row r="237" spans="1:5" ht="30" x14ac:dyDescent="0.2">
      <c r="A237" s="149">
        <v>187</v>
      </c>
      <c r="B237" s="183" t="s">
        <v>1161</v>
      </c>
      <c r="C237" s="183" t="s">
        <v>679</v>
      </c>
      <c r="D237" s="149">
        <v>0.84</v>
      </c>
      <c r="E237" s="18">
        <f t="shared" si="4"/>
        <v>1</v>
      </c>
    </row>
    <row r="238" spans="1:5" ht="30" x14ac:dyDescent="0.2">
      <c r="A238" s="149">
        <v>188</v>
      </c>
      <c r="B238" s="183" t="s">
        <v>1162</v>
      </c>
      <c r="C238" s="183" t="s">
        <v>680</v>
      </c>
      <c r="D238" s="149">
        <v>0.91</v>
      </c>
      <c r="E238" s="18">
        <f t="shared" si="4"/>
        <v>1</v>
      </c>
    </row>
    <row r="239" spans="1:5" ht="30" x14ac:dyDescent="0.2">
      <c r="A239" s="149">
        <v>189</v>
      </c>
      <c r="B239" s="183" t="s">
        <v>1163</v>
      </c>
      <c r="C239" s="183" t="s">
        <v>681</v>
      </c>
      <c r="D239" s="149">
        <v>1.1000000000000001</v>
      </c>
      <c r="E239" s="18">
        <f t="shared" si="4"/>
        <v>1</v>
      </c>
    </row>
    <row r="240" spans="1:5" ht="30" x14ac:dyDescent="0.2">
      <c r="A240" s="149">
        <v>190</v>
      </c>
      <c r="B240" s="183" t="s">
        <v>1164</v>
      </c>
      <c r="C240" s="183" t="s">
        <v>682</v>
      </c>
      <c r="D240" s="149">
        <v>1.35</v>
      </c>
      <c r="E240" s="18">
        <f t="shared" si="4"/>
        <v>1</v>
      </c>
    </row>
    <row r="241" spans="1:5" ht="30" x14ac:dyDescent="0.2">
      <c r="A241" s="149">
        <v>191</v>
      </c>
      <c r="B241" s="183" t="s">
        <v>1165</v>
      </c>
      <c r="C241" s="183" t="s">
        <v>817</v>
      </c>
      <c r="D241" s="149">
        <v>1.96</v>
      </c>
      <c r="E241" s="18">
        <f t="shared" si="4"/>
        <v>1</v>
      </c>
    </row>
    <row r="242" spans="1:5" ht="15" x14ac:dyDescent="0.2">
      <c r="A242" s="149">
        <v>192</v>
      </c>
      <c r="B242" s="183" t="s">
        <v>1166</v>
      </c>
      <c r="C242" s="183" t="s">
        <v>683</v>
      </c>
      <c r="D242" s="149">
        <v>25</v>
      </c>
      <c r="E242" s="18">
        <f t="shared" si="4"/>
        <v>1</v>
      </c>
    </row>
    <row r="243" spans="1:5" ht="15" x14ac:dyDescent="0.2">
      <c r="A243" s="149">
        <v>193</v>
      </c>
      <c r="B243" s="183" t="s">
        <v>1167</v>
      </c>
      <c r="C243" s="183" t="s">
        <v>229</v>
      </c>
      <c r="D243" s="149">
        <v>0.49</v>
      </c>
      <c r="E243" s="18">
        <f t="shared" si="4"/>
        <v>1</v>
      </c>
    </row>
    <row r="244" spans="1:5" ht="15" x14ac:dyDescent="0.2">
      <c r="A244" s="149">
        <v>194</v>
      </c>
      <c r="B244" s="183" t="s">
        <v>1168</v>
      </c>
      <c r="C244" s="183" t="s">
        <v>230</v>
      </c>
      <c r="D244" s="149">
        <v>0.79</v>
      </c>
      <c r="E244" s="18">
        <f t="shared" ref="E244:E311" si="5">A244-A243</f>
        <v>1</v>
      </c>
    </row>
    <row r="245" spans="1:5" ht="15" x14ac:dyDescent="0.2">
      <c r="A245" s="149">
        <v>195</v>
      </c>
      <c r="B245" s="183" t="s">
        <v>1169</v>
      </c>
      <c r="C245" s="183" t="s">
        <v>231</v>
      </c>
      <c r="D245" s="149">
        <v>1.07</v>
      </c>
      <c r="E245" s="18">
        <f t="shared" si="5"/>
        <v>1</v>
      </c>
    </row>
    <row r="246" spans="1:5" ht="15" x14ac:dyDescent="0.2">
      <c r="A246" s="149">
        <v>196</v>
      </c>
      <c r="B246" s="183" t="s">
        <v>1170</v>
      </c>
      <c r="C246" s="183" t="s">
        <v>232</v>
      </c>
      <c r="D246" s="149">
        <v>1.19</v>
      </c>
      <c r="E246" s="18">
        <f t="shared" si="5"/>
        <v>1</v>
      </c>
    </row>
    <row r="247" spans="1:5" ht="15" x14ac:dyDescent="0.2">
      <c r="A247" s="149">
        <v>197</v>
      </c>
      <c r="B247" s="183" t="s">
        <v>1171</v>
      </c>
      <c r="C247" s="183" t="s">
        <v>233</v>
      </c>
      <c r="D247" s="149">
        <v>2.11</v>
      </c>
      <c r="E247" s="18">
        <f t="shared" si="5"/>
        <v>1</v>
      </c>
    </row>
    <row r="248" spans="1:5" ht="15" x14ac:dyDescent="0.2">
      <c r="A248" s="149">
        <v>198</v>
      </c>
      <c r="B248" s="183" t="s">
        <v>1172</v>
      </c>
      <c r="C248" s="183" t="s">
        <v>496</v>
      </c>
      <c r="D248" s="149">
        <v>2.33</v>
      </c>
      <c r="E248" s="18">
        <f t="shared" si="5"/>
        <v>1</v>
      </c>
    </row>
    <row r="249" spans="1:5" ht="15" x14ac:dyDescent="0.2">
      <c r="A249" s="149">
        <v>199</v>
      </c>
      <c r="B249" s="183" t="s">
        <v>1173</v>
      </c>
      <c r="C249" s="183" t="s">
        <v>220</v>
      </c>
      <c r="D249" s="149">
        <v>0.51</v>
      </c>
      <c r="E249" s="18">
        <f t="shared" si="5"/>
        <v>1</v>
      </c>
    </row>
    <row r="250" spans="1:5" ht="15" x14ac:dyDescent="0.2">
      <c r="A250" s="149">
        <v>200</v>
      </c>
      <c r="B250" s="183" t="s">
        <v>1174</v>
      </c>
      <c r="C250" s="183" t="s">
        <v>60</v>
      </c>
      <c r="D250" s="149">
        <v>0.66</v>
      </c>
      <c r="E250" s="18">
        <f t="shared" si="5"/>
        <v>1</v>
      </c>
    </row>
    <row r="251" spans="1:5" ht="15" x14ac:dyDescent="0.2">
      <c r="A251" s="149">
        <v>201</v>
      </c>
      <c r="B251" s="183" t="s">
        <v>1175</v>
      </c>
      <c r="C251" s="183" t="s">
        <v>61</v>
      </c>
      <c r="D251" s="149">
        <v>1.1100000000000001</v>
      </c>
      <c r="E251" s="18">
        <f t="shared" si="5"/>
        <v>1</v>
      </c>
    </row>
    <row r="252" spans="1:5" ht="15" x14ac:dyDescent="0.2">
      <c r="A252" s="149">
        <v>202</v>
      </c>
      <c r="B252" s="183" t="s">
        <v>1176</v>
      </c>
      <c r="C252" s="183" t="s">
        <v>62</v>
      </c>
      <c r="D252" s="149">
        <v>0.39</v>
      </c>
      <c r="E252" s="18">
        <f t="shared" si="5"/>
        <v>1</v>
      </c>
    </row>
    <row r="253" spans="1:5" ht="15" x14ac:dyDescent="0.2">
      <c r="A253" s="149">
        <v>203</v>
      </c>
      <c r="B253" s="183" t="s">
        <v>1177</v>
      </c>
      <c r="C253" s="183" t="s">
        <v>497</v>
      </c>
      <c r="D253" s="149">
        <v>1.85</v>
      </c>
      <c r="E253" s="18">
        <f t="shared" si="5"/>
        <v>1</v>
      </c>
    </row>
    <row r="254" spans="1:5" ht="15" x14ac:dyDescent="0.2">
      <c r="A254" s="149">
        <v>204</v>
      </c>
      <c r="B254" s="183" t="s">
        <v>1178</v>
      </c>
      <c r="C254" s="183" t="s">
        <v>540</v>
      </c>
      <c r="D254" s="149">
        <v>2.12</v>
      </c>
      <c r="E254" s="18">
        <f t="shared" si="5"/>
        <v>1</v>
      </c>
    </row>
    <row r="255" spans="1:5" ht="15" x14ac:dyDescent="0.2">
      <c r="A255" s="149">
        <v>205</v>
      </c>
      <c r="B255" s="183" t="s">
        <v>1179</v>
      </c>
      <c r="C255" s="183" t="s">
        <v>221</v>
      </c>
      <c r="D255" s="149">
        <v>0.85</v>
      </c>
      <c r="E255" s="18">
        <f t="shared" si="5"/>
        <v>1</v>
      </c>
    </row>
    <row r="256" spans="1:5" ht="30" x14ac:dyDescent="0.2">
      <c r="A256" s="149">
        <v>206</v>
      </c>
      <c r="B256" s="183" t="s">
        <v>1180</v>
      </c>
      <c r="C256" s="183" t="s">
        <v>498</v>
      </c>
      <c r="D256" s="149">
        <v>2.48</v>
      </c>
      <c r="E256" s="18">
        <f t="shared" si="5"/>
        <v>1</v>
      </c>
    </row>
    <row r="257" spans="1:5" ht="30" x14ac:dyDescent="0.2">
      <c r="A257" s="149">
        <v>207</v>
      </c>
      <c r="B257" s="183" t="s">
        <v>1181</v>
      </c>
      <c r="C257" s="183" t="s">
        <v>818</v>
      </c>
      <c r="D257" s="149">
        <v>0.91</v>
      </c>
      <c r="E257" s="18">
        <f t="shared" si="5"/>
        <v>1</v>
      </c>
    </row>
    <row r="258" spans="1:5" ht="45" x14ac:dyDescent="0.25">
      <c r="A258" s="1217">
        <v>208</v>
      </c>
      <c r="B258" s="856" t="s">
        <v>4672</v>
      </c>
      <c r="C258" s="857" t="s">
        <v>4673</v>
      </c>
      <c r="D258" s="858">
        <v>4.9000000000000004</v>
      </c>
      <c r="E258" s="18">
        <f t="shared" si="5"/>
        <v>1</v>
      </c>
    </row>
    <row r="259" spans="1:5" ht="15" x14ac:dyDescent="0.25">
      <c r="A259" s="1218"/>
      <c r="B259" s="856" t="s">
        <v>4674</v>
      </c>
      <c r="C259" s="857" t="s">
        <v>4675</v>
      </c>
      <c r="D259" s="858">
        <v>1.6</v>
      </c>
    </row>
    <row r="260" spans="1:5" ht="60" x14ac:dyDescent="0.25">
      <c r="A260" s="1218"/>
      <c r="B260" s="856" t="s">
        <v>4676</v>
      </c>
      <c r="C260" s="857" t="s">
        <v>4677</v>
      </c>
      <c r="D260" s="858">
        <v>4.9000000000000004</v>
      </c>
    </row>
    <row r="261" spans="1:5" ht="30" x14ac:dyDescent="0.25">
      <c r="A261" s="1218"/>
      <c r="B261" s="856" t="s">
        <v>4678</v>
      </c>
      <c r="C261" s="857" t="s">
        <v>4679</v>
      </c>
      <c r="D261" s="858">
        <v>1.6</v>
      </c>
    </row>
    <row r="262" spans="1:5" ht="15" x14ac:dyDescent="0.25">
      <c r="A262" s="1218"/>
      <c r="B262" s="856" t="s">
        <v>4680</v>
      </c>
      <c r="C262" s="857" t="s">
        <v>4550</v>
      </c>
      <c r="D262" s="858">
        <v>1.26</v>
      </c>
    </row>
    <row r="263" spans="1:5" ht="45" x14ac:dyDescent="0.25">
      <c r="A263" s="1219"/>
      <c r="B263" s="856" t="s">
        <v>4681</v>
      </c>
      <c r="C263" s="857" t="s">
        <v>4682</v>
      </c>
      <c r="D263" s="884">
        <v>0.8</v>
      </c>
    </row>
    <row r="264" spans="1:5" ht="15" x14ac:dyDescent="0.2">
      <c r="A264" s="149">
        <v>209</v>
      </c>
      <c r="B264" s="183" t="s">
        <v>1182</v>
      </c>
      <c r="C264" s="183" t="s">
        <v>499</v>
      </c>
      <c r="D264" s="149">
        <v>1.1100000000000001</v>
      </c>
    </row>
    <row r="265" spans="1:5" ht="15" x14ac:dyDescent="0.2">
      <c r="A265" s="149">
        <v>210</v>
      </c>
      <c r="B265" s="183" t="s">
        <v>1183</v>
      </c>
      <c r="C265" s="183" t="s">
        <v>500</v>
      </c>
      <c r="D265" s="149">
        <v>1.25</v>
      </c>
      <c r="E265" s="18">
        <f t="shared" si="5"/>
        <v>1</v>
      </c>
    </row>
    <row r="266" spans="1:5" ht="15" x14ac:dyDescent="0.2">
      <c r="A266" s="149">
        <v>211</v>
      </c>
      <c r="B266" s="183" t="s">
        <v>1184</v>
      </c>
      <c r="C266" s="183" t="s">
        <v>362</v>
      </c>
      <c r="D266" s="149">
        <v>1.78</v>
      </c>
      <c r="E266" s="18">
        <f t="shared" si="5"/>
        <v>1</v>
      </c>
    </row>
    <row r="267" spans="1:5" ht="15" x14ac:dyDescent="0.2">
      <c r="A267" s="149">
        <v>212</v>
      </c>
      <c r="B267" s="183" t="s">
        <v>1185</v>
      </c>
      <c r="C267" s="183" t="s">
        <v>501</v>
      </c>
      <c r="D267" s="149">
        <v>1.67</v>
      </c>
      <c r="E267" s="18">
        <f t="shared" si="5"/>
        <v>1</v>
      </c>
    </row>
    <row r="268" spans="1:5" ht="15" x14ac:dyDescent="0.2">
      <c r="A268" s="149">
        <v>213</v>
      </c>
      <c r="B268" s="183" t="s">
        <v>1186</v>
      </c>
      <c r="C268" s="183" t="s">
        <v>502</v>
      </c>
      <c r="D268" s="149">
        <v>0.87</v>
      </c>
      <c r="E268" s="18">
        <f t="shared" si="5"/>
        <v>1</v>
      </c>
    </row>
    <row r="269" spans="1:5" ht="15" x14ac:dyDescent="0.2">
      <c r="A269" s="149">
        <v>214</v>
      </c>
      <c r="B269" s="183" t="s">
        <v>1187</v>
      </c>
      <c r="C269" s="183" t="s">
        <v>392</v>
      </c>
      <c r="D269" s="149">
        <v>1.57</v>
      </c>
      <c r="E269" s="18">
        <f t="shared" si="5"/>
        <v>1</v>
      </c>
    </row>
    <row r="270" spans="1:5" ht="30" x14ac:dyDescent="0.2">
      <c r="A270" s="149">
        <v>215</v>
      </c>
      <c r="B270" s="183" t="s">
        <v>1188</v>
      </c>
      <c r="C270" s="183" t="s">
        <v>363</v>
      </c>
      <c r="D270" s="149">
        <v>0.85</v>
      </c>
      <c r="E270" s="18">
        <f t="shared" si="5"/>
        <v>1</v>
      </c>
    </row>
    <row r="271" spans="1:5" ht="15" x14ac:dyDescent="0.2">
      <c r="A271" s="149">
        <v>216</v>
      </c>
      <c r="B271" s="183" t="s">
        <v>1189</v>
      </c>
      <c r="C271" s="183" t="s">
        <v>364</v>
      </c>
      <c r="D271" s="149">
        <v>1.32</v>
      </c>
      <c r="E271" s="18">
        <f t="shared" si="5"/>
        <v>1</v>
      </c>
    </row>
    <row r="272" spans="1:5" ht="15" x14ac:dyDescent="0.2">
      <c r="A272" s="149">
        <v>217</v>
      </c>
      <c r="B272" s="183" t="s">
        <v>1190</v>
      </c>
      <c r="C272" s="183" t="s">
        <v>365</v>
      </c>
      <c r="D272" s="149">
        <v>1.05</v>
      </c>
      <c r="E272" s="18">
        <f t="shared" si="5"/>
        <v>1</v>
      </c>
    </row>
    <row r="273" spans="1:5" ht="15" x14ac:dyDescent="0.2">
      <c r="A273" s="149">
        <v>218</v>
      </c>
      <c r="B273" s="183" t="s">
        <v>1191</v>
      </c>
      <c r="C273" s="183" t="s">
        <v>393</v>
      </c>
      <c r="D273" s="149">
        <v>1.01</v>
      </c>
      <c r="E273" s="18">
        <f t="shared" si="5"/>
        <v>1</v>
      </c>
    </row>
    <row r="274" spans="1:5" ht="15" x14ac:dyDescent="0.2">
      <c r="A274" s="149">
        <v>219</v>
      </c>
      <c r="B274" s="183" t="s">
        <v>1192</v>
      </c>
      <c r="C274" s="183" t="s">
        <v>394</v>
      </c>
      <c r="D274" s="149">
        <v>2.11</v>
      </c>
      <c r="E274" s="18">
        <f t="shared" si="5"/>
        <v>1</v>
      </c>
    </row>
    <row r="275" spans="1:5" ht="15" x14ac:dyDescent="0.2">
      <c r="A275" s="149">
        <v>220</v>
      </c>
      <c r="B275" s="183" t="s">
        <v>1193</v>
      </c>
      <c r="C275" s="183" t="s">
        <v>395</v>
      </c>
      <c r="D275" s="149">
        <v>3.97</v>
      </c>
      <c r="E275" s="18">
        <f t="shared" si="5"/>
        <v>1</v>
      </c>
    </row>
    <row r="276" spans="1:5" ht="15" x14ac:dyDescent="0.2">
      <c r="A276" s="149">
        <v>221</v>
      </c>
      <c r="B276" s="183" t="s">
        <v>1194</v>
      </c>
      <c r="C276" s="183" t="s">
        <v>396</v>
      </c>
      <c r="D276" s="149">
        <v>4.3099999999999996</v>
      </c>
      <c r="E276" s="18">
        <f t="shared" si="5"/>
        <v>1</v>
      </c>
    </row>
    <row r="277" spans="1:5" ht="15" x14ac:dyDescent="0.2">
      <c r="A277" s="149">
        <v>222</v>
      </c>
      <c r="B277" s="183" t="s">
        <v>1956</v>
      </c>
      <c r="C277" s="183" t="s">
        <v>397</v>
      </c>
      <c r="D277" s="149">
        <v>1.2</v>
      </c>
      <c r="E277" s="18">
        <f t="shared" si="5"/>
        <v>1</v>
      </c>
    </row>
    <row r="278" spans="1:5" ht="15" x14ac:dyDescent="0.2">
      <c r="A278" s="149">
        <v>223</v>
      </c>
      <c r="B278" s="183" t="s">
        <v>1195</v>
      </c>
      <c r="C278" s="183" t="s">
        <v>398</v>
      </c>
      <c r="D278" s="149">
        <v>2.37</v>
      </c>
      <c r="E278" s="18">
        <f t="shared" si="5"/>
        <v>1</v>
      </c>
    </row>
    <row r="279" spans="1:5" ht="15" x14ac:dyDescent="0.2">
      <c r="A279" s="149">
        <v>224</v>
      </c>
      <c r="B279" s="183" t="s">
        <v>1196</v>
      </c>
      <c r="C279" s="183" t="s">
        <v>399</v>
      </c>
      <c r="D279" s="149">
        <v>4.13</v>
      </c>
      <c r="E279" s="18">
        <f t="shared" si="5"/>
        <v>1</v>
      </c>
    </row>
    <row r="280" spans="1:5" ht="15" x14ac:dyDescent="0.2">
      <c r="A280" s="149">
        <v>225</v>
      </c>
      <c r="B280" s="183" t="s">
        <v>1197</v>
      </c>
      <c r="C280" s="183" t="s">
        <v>400</v>
      </c>
      <c r="D280" s="149">
        <v>6.08</v>
      </c>
      <c r="E280" s="18">
        <f t="shared" si="5"/>
        <v>1</v>
      </c>
    </row>
    <row r="281" spans="1:5" ht="15" x14ac:dyDescent="0.2">
      <c r="A281" s="149">
        <v>226</v>
      </c>
      <c r="B281" s="183" t="s">
        <v>1198</v>
      </c>
      <c r="C281" s="183" t="s">
        <v>401</v>
      </c>
      <c r="D281" s="149">
        <v>7.12</v>
      </c>
      <c r="E281" s="18">
        <f t="shared" si="5"/>
        <v>1</v>
      </c>
    </row>
    <row r="282" spans="1:5" ht="30" x14ac:dyDescent="0.2">
      <c r="A282" s="149">
        <v>227</v>
      </c>
      <c r="B282" s="183" t="s">
        <v>1199</v>
      </c>
      <c r="C282" s="183" t="s">
        <v>288</v>
      </c>
      <c r="D282" s="149">
        <v>0.79</v>
      </c>
      <c r="E282" s="18">
        <f t="shared" si="5"/>
        <v>1</v>
      </c>
    </row>
    <row r="283" spans="1:5" ht="30" x14ac:dyDescent="0.2">
      <c r="A283" s="149">
        <v>228</v>
      </c>
      <c r="B283" s="183" t="s">
        <v>1200</v>
      </c>
      <c r="C283" s="183" t="s">
        <v>531</v>
      </c>
      <c r="D283" s="149">
        <v>0.74</v>
      </c>
      <c r="E283" s="18">
        <f t="shared" si="5"/>
        <v>1</v>
      </c>
    </row>
    <row r="284" spans="1:5" ht="30" x14ac:dyDescent="0.2">
      <c r="A284" s="149">
        <v>229</v>
      </c>
      <c r="B284" s="183" t="s">
        <v>1201</v>
      </c>
      <c r="C284" s="183" t="s">
        <v>289</v>
      </c>
      <c r="D284" s="149">
        <v>0.69</v>
      </c>
      <c r="E284" s="18">
        <f t="shared" si="5"/>
        <v>1</v>
      </c>
    </row>
    <row r="285" spans="1:5" ht="15" x14ac:dyDescent="0.2">
      <c r="A285" s="149">
        <v>230</v>
      </c>
      <c r="B285" s="183" t="s">
        <v>1202</v>
      </c>
      <c r="C285" s="183" t="s">
        <v>290</v>
      </c>
      <c r="D285" s="149">
        <v>0.72</v>
      </c>
      <c r="E285" s="18">
        <f t="shared" si="5"/>
        <v>1</v>
      </c>
    </row>
    <row r="286" spans="1:5" ht="15" x14ac:dyDescent="0.2">
      <c r="A286" s="149">
        <v>231</v>
      </c>
      <c r="B286" s="183" t="s">
        <v>1203</v>
      </c>
      <c r="C286" s="183" t="s">
        <v>291</v>
      </c>
      <c r="D286" s="149">
        <v>0.59</v>
      </c>
      <c r="E286" s="18">
        <f t="shared" si="5"/>
        <v>1</v>
      </c>
    </row>
    <row r="287" spans="1:5" ht="15" x14ac:dyDescent="0.2">
      <c r="A287" s="149">
        <v>232</v>
      </c>
      <c r="B287" s="183" t="s">
        <v>1204</v>
      </c>
      <c r="C287" s="183" t="s">
        <v>646</v>
      </c>
      <c r="D287" s="149">
        <v>0.7</v>
      </c>
      <c r="E287" s="18">
        <f t="shared" si="5"/>
        <v>1</v>
      </c>
    </row>
    <row r="288" spans="1:5" ht="30" x14ac:dyDescent="0.2">
      <c r="A288" s="149">
        <v>233</v>
      </c>
      <c r="B288" s="183" t="s">
        <v>1205</v>
      </c>
      <c r="C288" s="183" t="s">
        <v>819</v>
      </c>
      <c r="D288" s="149">
        <v>0.78</v>
      </c>
      <c r="E288" s="18">
        <f t="shared" si="5"/>
        <v>1</v>
      </c>
    </row>
    <row r="289" spans="1:5" ht="30" x14ac:dyDescent="0.2">
      <c r="A289" s="149">
        <v>234</v>
      </c>
      <c r="B289" s="183" t="s">
        <v>1206</v>
      </c>
      <c r="C289" s="183" t="s">
        <v>733</v>
      </c>
      <c r="D289" s="149">
        <v>1.7</v>
      </c>
      <c r="E289" s="18">
        <f t="shared" si="5"/>
        <v>1</v>
      </c>
    </row>
    <row r="290" spans="1:5" ht="15" x14ac:dyDescent="0.2">
      <c r="A290" s="149">
        <v>235</v>
      </c>
      <c r="B290" s="183" t="s">
        <v>1207</v>
      </c>
      <c r="C290" s="183" t="s">
        <v>734</v>
      </c>
      <c r="D290" s="149">
        <v>0.78</v>
      </c>
      <c r="E290" s="18">
        <f t="shared" si="5"/>
        <v>1</v>
      </c>
    </row>
    <row r="291" spans="1:5" ht="15" x14ac:dyDescent="0.2">
      <c r="A291" s="149">
        <v>236</v>
      </c>
      <c r="B291" s="183" t="s">
        <v>1208</v>
      </c>
      <c r="C291" s="183" t="s">
        <v>735</v>
      </c>
      <c r="D291" s="821">
        <v>1.54</v>
      </c>
      <c r="E291" s="18">
        <f t="shared" si="5"/>
        <v>1</v>
      </c>
    </row>
    <row r="292" spans="1:5" ht="30" x14ac:dyDescent="0.2">
      <c r="A292" s="149">
        <v>237</v>
      </c>
      <c r="B292" s="183" t="s">
        <v>1209</v>
      </c>
      <c r="C292" s="183" t="s">
        <v>171</v>
      </c>
      <c r="D292" s="149">
        <v>0.75</v>
      </c>
      <c r="E292" s="18">
        <f t="shared" si="5"/>
        <v>1</v>
      </c>
    </row>
    <row r="293" spans="1:5" ht="15" x14ac:dyDescent="0.2">
      <c r="A293" s="149">
        <v>238</v>
      </c>
      <c r="B293" s="183" t="s">
        <v>1210</v>
      </c>
      <c r="C293" s="183" t="s">
        <v>172</v>
      </c>
      <c r="D293" s="149">
        <v>0.89</v>
      </c>
      <c r="E293" s="18">
        <f t="shared" si="5"/>
        <v>1</v>
      </c>
    </row>
    <row r="294" spans="1:5" ht="15" x14ac:dyDescent="0.2">
      <c r="A294" s="149">
        <v>239</v>
      </c>
      <c r="B294" s="183" t="s">
        <v>1211</v>
      </c>
      <c r="C294" s="183" t="s">
        <v>689</v>
      </c>
      <c r="D294" s="149">
        <v>0.53</v>
      </c>
      <c r="E294" s="18">
        <f t="shared" si="5"/>
        <v>1</v>
      </c>
    </row>
    <row r="295" spans="1:5" ht="30" x14ac:dyDescent="0.2">
      <c r="A295" s="149">
        <v>240</v>
      </c>
      <c r="B295" s="183" t="s">
        <v>1212</v>
      </c>
      <c r="C295" s="183" t="s">
        <v>820</v>
      </c>
      <c r="D295" s="149">
        <v>4.07</v>
      </c>
      <c r="E295" s="18">
        <f t="shared" si="5"/>
        <v>1</v>
      </c>
    </row>
    <row r="296" spans="1:5" ht="30" x14ac:dyDescent="0.2">
      <c r="A296" s="149">
        <v>241</v>
      </c>
      <c r="B296" s="183" t="s">
        <v>1213</v>
      </c>
      <c r="C296" s="183" t="s">
        <v>821</v>
      </c>
      <c r="D296" s="149">
        <v>1</v>
      </c>
      <c r="E296" s="18">
        <f t="shared" si="5"/>
        <v>1</v>
      </c>
    </row>
    <row r="297" spans="1:5" ht="15" x14ac:dyDescent="0.2">
      <c r="A297" s="149">
        <v>242</v>
      </c>
      <c r="B297" s="183" t="s">
        <v>1214</v>
      </c>
      <c r="C297" s="183" t="s">
        <v>366</v>
      </c>
      <c r="D297" s="149">
        <v>2.0499999999999998</v>
      </c>
      <c r="E297" s="18">
        <f t="shared" si="5"/>
        <v>1</v>
      </c>
    </row>
    <row r="298" spans="1:5" ht="30" x14ac:dyDescent="0.2">
      <c r="A298" s="149">
        <v>243</v>
      </c>
      <c r="B298" s="183" t="s">
        <v>1215</v>
      </c>
      <c r="C298" s="183" t="s">
        <v>83</v>
      </c>
      <c r="D298" s="149">
        <v>1.54</v>
      </c>
      <c r="E298" s="18">
        <f t="shared" si="5"/>
        <v>1</v>
      </c>
    </row>
    <row r="299" spans="1:5" ht="30" x14ac:dyDescent="0.2">
      <c r="A299" s="149">
        <v>244</v>
      </c>
      <c r="B299" s="183" t="s">
        <v>1216</v>
      </c>
      <c r="C299" s="183" t="s">
        <v>84</v>
      </c>
      <c r="D299" s="149">
        <v>1.92</v>
      </c>
      <c r="E299" s="18">
        <f t="shared" si="5"/>
        <v>1</v>
      </c>
    </row>
    <row r="300" spans="1:5" ht="30" x14ac:dyDescent="0.2">
      <c r="A300" s="149">
        <v>245</v>
      </c>
      <c r="B300" s="183" t="s">
        <v>1217</v>
      </c>
      <c r="C300" s="183" t="s">
        <v>143</v>
      </c>
      <c r="D300" s="149">
        <v>2.56</v>
      </c>
      <c r="E300" s="18">
        <f t="shared" si="5"/>
        <v>1</v>
      </c>
    </row>
    <row r="301" spans="1:5" ht="30" x14ac:dyDescent="0.2">
      <c r="A301" s="149">
        <v>246</v>
      </c>
      <c r="B301" s="183" t="s">
        <v>1218</v>
      </c>
      <c r="C301" s="183" t="s">
        <v>144</v>
      </c>
      <c r="D301" s="149">
        <v>4.12</v>
      </c>
      <c r="E301" s="18">
        <f t="shared" si="5"/>
        <v>1</v>
      </c>
    </row>
    <row r="302" spans="1:5" ht="15" x14ac:dyDescent="0.2">
      <c r="A302" s="149">
        <v>247</v>
      </c>
      <c r="B302" s="183" t="s">
        <v>1219</v>
      </c>
      <c r="C302" s="183" t="s">
        <v>367</v>
      </c>
      <c r="D302" s="149">
        <v>0.99</v>
      </c>
      <c r="E302" s="18">
        <f t="shared" si="5"/>
        <v>1</v>
      </c>
    </row>
    <row r="303" spans="1:5" ht="15" x14ac:dyDescent="0.2">
      <c r="A303" s="149">
        <v>248</v>
      </c>
      <c r="B303" s="183" t="s">
        <v>1220</v>
      </c>
      <c r="C303" s="183" t="s">
        <v>145</v>
      </c>
      <c r="D303" s="149">
        <v>1.52</v>
      </c>
      <c r="E303" s="18">
        <f t="shared" si="5"/>
        <v>1</v>
      </c>
    </row>
    <row r="304" spans="1:5" ht="30" x14ac:dyDescent="0.2">
      <c r="A304" s="149">
        <v>249</v>
      </c>
      <c r="B304" s="183" t="s">
        <v>1221</v>
      </c>
      <c r="C304" s="183" t="s">
        <v>146</v>
      </c>
      <c r="D304" s="149">
        <v>0.69</v>
      </c>
      <c r="E304" s="18">
        <f t="shared" si="5"/>
        <v>1</v>
      </c>
    </row>
    <row r="305" spans="1:5" ht="30" x14ac:dyDescent="0.2">
      <c r="A305" s="149">
        <v>250</v>
      </c>
      <c r="B305" s="183" t="s">
        <v>1222</v>
      </c>
      <c r="C305" s="183" t="s">
        <v>368</v>
      </c>
      <c r="D305" s="149">
        <v>0.56000000000000005</v>
      </c>
      <c r="E305" s="18">
        <f t="shared" si="5"/>
        <v>1</v>
      </c>
    </row>
    <row r="306" spans="1:5" ht="15" x14ac:dyDescent="0.2">
      <c r="A306" s="149">
        <v>251</v>
      </c>
      <c r="B306" s="183" t="s">
        <v>1223</v>
      </c>
      <c r="C306" s="183" t="s">
        <v>369</v>
      </c>
      <c r="D306" s="149">
        <v>0.74</v>
      </c>
      <c r="E306" s="18">
        <f t="shared" si="5"/>
        <v>1</v>
      </c>
    </row>
    <row r="307" spans="1:5" ht="30" x14ac:dyDescent="0.2">
      <c r="A307" s="149">
        <v>252</v>
      </c>
      <c r="B307" s="183" t="s">
        <v>1224</v>
      </c>
      <c r="C307" s="183" t="s">
        <v>370</v>
      </c>
      <c r="D307" s="149">
        <v>1.44</v>
      </c>
      <c r="E307" s="18">
        <f t="shared" si="5"/>
        <v>1</v>
      </c>
    </row>
    <row r="308" spans="1:5" ht="15" x14ac:dyDescent="0.2">
      <c r="A308" s="149">
        <v>253</v>
      </c>
      <c r="B308" s="183" t="s">
        <v>1225</v>
      </c>
      <c r="C308" s="183" t="s">
        <v>371</v>
      </c>
      <c r="D308" s="149">
        <v>7.07</v>
      </c>
      <c r="E308" s="18">
        <f t="shared" si="5"/>
        <v>1</v>
      </c>
    </row>
    <row r="309" spans="1:5" ht="15" x14ac:dyDescent="0.2">
      <c r="A309" s="149">
        <v>254</v>
      </c>
      <c r="B309" s="183" t="s">
        <v>1226</v>
      </c>
      <c r="C309" s="183" t="s">
        <v>647</v>
      </c>
      <c r="D309" s="149">
        <v>4.46</v>
      </c>
      <c r="E309" s="18">
        <f t="shared" si="5"/>
        <v>1</v>
      </c>
    </row>
    <row r="310" spans="1:5" ht="15" x14ac:dyDescent="0.2">
      <c r="A310" s="149">
        <v>255</v>
      </c>
      <c r="B310" s="183" t="s">
        <v>1227</v>
      </c>
      <c r="C310" s="183" t="s">
        <v>63</v>
      </c>
      <c r="D310" s="149">
        <v>0.79</v>
      </c>
      <c r="E310" s="18">
        <f t="shared" si="5"/>
        <v>1</v>
      </c>
    </row>
    <row r="311" spans="1:5" ht="15" x14ac:dyDescent="0.2">
      <c r="A311" s="149">
        <v>256</v>
      </c>
      <c r="B311" s="183" t="s">
        <v>1228</v>
      </c>
      <c r="C311" s="183" t="s">
        <v>64</v>
      </c>
      <c r="D311" s="149">
        <v>0.93</v>
      </c>
      <c r="E311" s="18">
        <f t="shared" si="5"/>
        <v>1</v>
      </c>
    </row>
    <row r="312" spans="1:5" ht="15" x14ac:dyDescent="0.2">
      <c r="A312" s="149">
        <v>257</v>
      </c>
      <c r="B312" s="183" t="s">
        <v>1229</v>
      </c>
      <c r="C312" s="183" t="s">
        <v>65</v>
      </c>
      <c r="D312" s="149">
        <v>1.37</v>
      </c>
      <c r="E312" s="18">
        <f t="shared" ref="E312:E375" si="6">A312-A311</f>
        <v>1</v>
      </c>
    </row>
    <row r="313" spans="1:5" ht="15" x14ac:dyDescent="0.2">
      <c r="A313" s="149">
        <v>258</v>
      </c>
      <c r="B313" s="183" t="s">
        <v>1230</v>
      </c>
      <c r="C313" s="183" t="s">
        <v>66</v>
      </c>
      <c r="D313" s="149">
        <v>2.42</v>
      </c>
      <c r="E313" s="18">
        <f t="shared" si="6"/>
        <v>1</v>
      </c>
    </row>
    <row r="314" spans="1:5" ht="15" x14ac:dyDescent="0.2">
      <c r="A314" s="149">
        <v>259</v>
      </c>
      <c r="B314" s="183" t="s">
        <v>1231</v>
      </c>
      <c r="C314" s="183" t="s">
        <v>67</v>
      </c>
      <c r="D314" s="149">
        <v>3.15</v>
      </c>
      <c r="E314" s="18">
        <f t="shared" si="6"/>
        <v>1</v>
      </c>
    </row>
    <row r="315" spans="1:5" ht="30" x14ac:dyDescent="0.2">
      <c r="A315" s="149">
        <v>260</v>
      </c>
      <c r="B315" s="183" t="s">
        <v>1232</v>
      </c>
      <c r="C315" s="183" t="s">
        <v>372</v>
      </c>
      <c r="D315" s="149">
        <v>0.86</v>
      </c>
      <c r="E315" s="18">
        <f t="shared" si="6"/>
        <v>1</v>
      </c>
    </row>
    <row r="316" spans="1:5" ht="30" x14ac:dyDescent="0.2">
      <c r="A316" s="149">
        <v>261</v>
      </c>
      <c r="B316" s="183" t="s">
        <v>1233</v>
      </c>
      <c r="C316" s="183" t="s">
        <v>736</v>
      </c>
      <c r="D316" s="149">
        <v>0.49</v>
      </c>
      <c r="E316" s="18">
        <f t="shared" si="6"/>
        <v>1</v>
      </c>
    </row>
    <row r="317" spans="1:5" ht="45" x14ac:dyDescent="0.2">
      <c r="A317" s="149">
        <v>262</v>
      </c>
      <c r="B317" s="183" t="s">
        <v>1234</v>
      </c>
      <c r="C317" s="183" t="s">
        <v>526</v>
      </c>
      <c r="D317" s="149">
        <v>0.64</v>
      </c>
      <c r="E317" s="18">
        <f t="shared" si="6"/>
        <v>1</v>
      </c>
    </row>
    <row r="318" spans="1:5" ht="15" x14ac:dyDescent="0.2">
      <c r="A318" s="149">
        <v>263</v>
      </c>
      <c r="B318" s="183" t="s">
        <v>1235</v>
      </c>
      <c r="C318" s="183" t="s">
        <v>0</v>
      </c>
      <c r="D318" s="149">
        <v>0.73</v>
      </c>
      <c r="E318" s="18">
        <f t="shared" si="6"/>
        <v>1</v>
      </c>
    </row>
    <row r="319" spans="1:5" ht="30" x14ac:dyDescent="0.2">
      <c r="A319" s="149">
        <v>264</v>
      </c>
      <c r="B319" s="183" t="s">
        <v>1236</v>
      </c>
      <c r="C319" s="183" t="s">
        <v>68</v>
      </c>
      <c r="D319" s="149">
        <v>0.67</v>
      </c>
      <c r="E319" s="18">
        <f t="shared" si="6"/>
        <v>1</v>
      </c>
    </row>
    <row r="320" spans="1:5" ht="15" x14ac:dyDescent="0.2">
      <c r="A320" s="149">
        <v>265</v>
      </c>
      <c r="B320" s="183" t="s">
        <v>1237</v>
      </c>
      <c r="C320" s="183" t="s">
        <v>693</v>
      </c>
      <c r="D320" s="149">
        <v>1.2</v>
      </c>
      <c r="E320" s="18">
        <f t="shared" si="6"/>
        <v>1</v>
      </c>
    </row>
    <row r="321" spans="1:5" ht="15" x14ac:dyDescent="0.2">
      <c r="A321" s="149">
        <v>266</v>
      </c>
      <c r="B321" s="183" t="s">
        <v>1238</v>
      </c>
      <c r="C321" s="183" t="s">
        <v>69</v>
      </c>
      <c r="D321" s="149">
        <v>1.42</v>
      </c>
      <c r="E321" s="18">
        <f t="shared" si="6"/>
        <v>1</v>
      </c>
    </row>
    <row r="322" spans="1:5" ht="15" x14ac:dyDescent="0.2">
      <c r="A322" s="149">
        <v>267</v>
      </c>
      <c r="B322" s="183" t="s">
        <v>1239</v>
      </c>
      <c r="C322" s="183" t="s">
        <v>70</v>
      </c>
      <c r="D322" s="149">
        <v>2.31</v>
      </c>
      <c r="E322" s="18">
        <f t="shared" si="6"/>
        <v>1</v>
      </c>
    </row>
    <row r="323" spans="1:5" ht="15" x14ac:dyDescent="0.2">
      <c r="A323" s="149">
        <v>268</v>
      </c>
      <c r="B323" s="183" t="s">
        <v>1240</v>
      </c>
      <c r="C323" s="183" t="s">
        <v>71</v>
      </c>
      <c r="D323" s="149">
        <v>3.12</v>
      </c>
      <c r="E323" s="18">
        <f t="shared" si="6"/>
        <v>1</v>
      </c>
    </row>
    <row r="324" spans="1:5" ht="30" x14ac:dyDescent="0.2">
      <c r="A324" s="149">
        <v>269</v>
      </c>
      <c r="B324" s="183" t="s">
        <v>1241</v>
      </c>
      <c r="C324" s="183" t="s">
        <v>32</v>
      </c>
      <c r="D324" s="149">
        <v>1.08</v>
      </c>
      <c r="E324" s="18">
        <f t="shared" si="6"/>
        <v>1</v>
      </c>
    </row>
    <row r="325" spans="1:5" ht="30" x14ac:dyDescent="0.2">
      <c r="A325" s="149">
        <v>270</v>
      </c>
      <c r="B325" s="183" t="s">
        <v>1242</v>
      </c>
      <c r="C325" s="183" t="s">
        <v>33</v>
      </c>
      <c r="D325" s="149">
        <v>1.1200000000000001</v>
      </c>
      <c r="E325" s="18">
        <f t="shared" si="6"/>
        <v>1</v>
      </c>
    </row>
    <row r="326" spans="1:5" ht="30" x14ac:dyDescent="0.2">
      <c r="A326" s="149">
        <v>271</v>
      </c>
      <c r="B326" s="183" t="s">
        <v>1243</v>
      </c>
      <c r="C326" s="183" t="s">
        <v>572</v>
      </c>
      <c r="D326" s="149">
        <v>1.62</v>
      </c>
      <c r="E326" s="18">
        <f t="shared" si="6"/>
        <v>1</v>
      </c>
    </row>
    <row r="327" spans="1:5" ht="30" x14ac:dyDescent="0.2">
      <c r="A327" s="149">
        <v>272</v>
      </c>
      <c r="B327" s="183" t="s">
        <v>1244</v>
      </c>
      <c r="C327" s="183" t="s">
        <v>573</v>
      </c>
      <c r="D327" s="149">
        <v>1.95</v>
      </c>
      <c r="E327" s="18">
        <f t="shared" si="6"/>
        <v>1</v>
      </c>
    </row>
    <row r="328" spans="1:5" ht="30" x14ac:dyDescent="0.2">
      <c r="A328" s="149">
        <v>273</v>
      </c>
      <c r="B328" s="183" t="s">
        <v>1245</v>
      </c>
      <c r="C328" s="183" t="s">
        <v>574</v>
      </c>
      <c r="D328" s="149">
        <v>2.14</v>
      </c>
      <c r="E328" s="18">
        <f t="shared" si="6"/>
        <v>1</v>
      </c>
    </row>
    <row r="329" spans="1:5" ht="30" x14ac:dyDescent="0.2">
      <c r="A329" s="149">
        <v>274</v>
      </c>
      <c r="B329" s="183" t="s">
        <v>1246</v>
      </c>
      <c r="C329" s="183" t="s">
        <v>575</v>
      </c>
      <c r="D329" s="149">
        <v>4.13</v>
      </c>
      <c r="E329" s="18">
        <f t="shared" si="6"/>
        <v>1</v>
      </c>
    </row>
    <row r="330" spans="1:5" ht="15" x14ac:dyDescent="0.2">
      <c r="A330" s="149">
        <v>275</v>
      </c>
      <c r="B330" s="183" t="s">
        <v>1247</v>
      </c>
      <c r="C330" s="183" t="s">
        <v>1</v>
      </c>
      <c r="D330" s="149">
        <v>0.61</v>
      </c>
      <c r="E330" s="18">
        <f t="shared" si="6"/>
        <v>1</v>
      </c>
    </row>
    <row r="331" spans="1:5" ht="30" x14ac:dyDescent="0.2">
      <c r="A331" s="149">
        <v>276</v>
      </c>
      <c r="B331" s="183" t="s">
        <v>1248</v>
      </c>
      <c r="C331" s="183" t="s">
        <v>576</v>
      </c>
      <c r="D331" s="149">
        <v>0.55000000000000004</v>
      </c>
      <c r="E331" s="18">
        <f t="shared" si="6"/>
        <v>1</v>
      </c>
    </row>
    <row r="332" spans="1:5" ht="30" x14ac:dyDescent="0.2">
      <c r="A332" s="149">
        <v>277</v>
      </c>
      <c r="B332" s="183" t="s">
        <v>1249</v>
      </c>
      <c r="C332" s="183" t="s">
        <v>577</v>
      </c>
      <c r="D332" s="149">
        <v>0.71</v>
      </c>
      <c r="E332" s="18">
        <f t="shared" si="6"/>
        <v>1</v>
      </c>
    </row>
    <row r="333" spans="1:5" ht="30" x14ac:dyDescent="0.2">
      <c r="A333" s="149">
        <v>278</v>
      </c>
      <c r="B333" s="183" t="s">
        <v>1250</v>
      </c>
      <c r="C333" s="183" t="s">
        <v>578</v>
      </c>
      <c r="D333" s="149">
        <v>1.38</v>
      </c>
      <c r="E333" s="18">
        <f t="shared" si="6"/>
        <v>1</v>
      </c>
    </row>
    <row r="334" spans="1:5" ht="30" x14ac:dyDescent="0.2">
      <c r="A334" s="149">
        <v>279</v>
      </c>
      <c r="B334" s="183" t="s">
        <v>1251</v>
      </c>
      <c r="C334" s="183" t="s">
        <v>579</v>
      </c>
      <c r="D334" s="149">
        <v>2.41</v>
      </c>
      <c r="E334" s="18">
        <f t="shared" si="6"/>
        <v>1</v>
      </c>
    </row>
    <row r="335" spans="1:5" ht="30" x14ac:dyDescent="0.2">
      <c r="A335" s="149">
        <v>280</v>
      </c>
      <c r="B335" s="183" t="s">
        <v>1252</v>
      </c>
      <c r="C335" s="183" t="s">
        <v>580</v>
      </c>
      <c r="D335" s="149">
        <v>1.43</v>
      </c>
      <c r="E335" s="18">
        <f t="shared" si="6"/>
        <v>1</v>
      </c>
    </row>
    <row r="336" spans="1:5" ht="30" x14ac:dyDescent="0.2">
      <c r="A336" s="149">
        <v>281</v>
      </c>
      <c r="B336" s="183" t="s">
        <v>1253</v>
      </c>
      <c r="C336" s="183" t="s">
        <v>173</v>
      </c>
      <c r="D336" s="149">
        <v>1.83</v>
      </c>
      <c r="E336" s="18">
        <f t="shared" si="6"/>
        <v>1</v>
      </c>
    </row>
    <row r="337" spans="1:5" ht="30" x14ac:dyDescent="0.2">
      <c r="A337" s="149">
        <v>282</v>
      </c>
      <c r="B337" s="183" t="s">
        <v>1254</v>
      </c>
      <c r="C337" s="183" t="s">
        <v>174</v>
      </c>
      <c r="D337" s="149">
        <v>2.16</v>
      </c>
      <c r="E337" s="18">
        <f t="shared" si="6"/>
        <v>1</v>
      </c>
    </row>
    <row r="338" spans="1:5" ht="15" x14ac:dyDescent="0.2">
      <c r="A338" s="149">
        <v>283</v>
      </c>
      <c r="B338" s="183" t="s">
        <v>1255</v>
      </c>
      <c r="C338" s="183" t="s">
        <v>175</v>
      </c>
      <c r="D338" s="149">
        <v>1.81</v>
      </c>
      <c r="E338" s="18">
        <f t="shared" si="6"/>
        <v>1</v>
      </c>
    </row>
    <row r="339" spans="1:5" ht="15" x14ac:dyDescent="0.2">
      <c r="A339" s="149">
        <v>284</v>
      </c>
      <c r="B339" s="183" t="s">
        <v>1256</v>
      </c>
      <c r="C339" s="183" t="s">
        <v>176</v>
      </c>
      <c r="D339" s="149">
        <v>2.67</v>
      </c>
      <c r="E339" s="18">
        <f t="shared" si="6"/>
        <v>1</v>
      </c>
    </row>
    <row r="340" spans="1:5" ht="45" x14ac:dyDescent="0.2">
      <c r="A340" s="149">
        <v>285</v>
      </c>
      <c r="B340" s="183" t="s">
        <v>1257</v>
      </c>
      <c r="C340" s="183" t="s">
        <v>822</v>
      </c>
      <c r="D340" s="149">
        <v>0.73</v>
      </c>
      <c r="E340" s="18">
        <f t="shared" si="6"/>
        <v>1</v>
      </c>
    </row>
    <row r="341" spans="1:5" ht="15" x14ac:dyDescent="0.2">
      <c r="A341" s="149">
        <v>286</v>
      </c>
      <c r="B341" s="183" t="s">
        <v>1258</v>
      </c>
      <c r="C341" s="183" t="s">
        <v>177</v>
      </c>
      <c r="D341" s="149">
        <v>0.76</v>
      </c>
      <c r="E341" s="18">
        <f t="shared" si="6"/>
        <v>1</v>
      </c>
    </row>
    <row r="342" spans="1:5" ht="15" x14ac:dyDescent="0.2">
      <c r="A342" s="149">
        <v>287</v>
      </c>
      <c r="B342" s="183" t="s">
        <v>1259</v>
      </c>
      <c r="C342" s="183" t="s">
        <v>737</v>
      </c>
      <c r="D342" s="149">
        <v>2.42</v>
      </c>
      <c r="E342" s="18">
        <f t="shared" si="6"/>
        <v>1</v>
      </c>
    </row>
    <row r="343" spans="1:5" ht="15" x14ac:dyDescent="0.2">
      <c r="A343" s="149">
        <v>288</v>
      </c>
      <c r="B343" s="183" t="s">
        <v>1260</v>
      </c>
      <c r="C343" s="183" t="s">
        <v>738</v>
      </c>
      <c r="D343" s="149">
        <v>3.51</v>
      </c>
      <c r="E343" s="18">
        <f t="shared" si="6"/>
        <v>1</v>
      </c>
    </row>
    <row r="344" spans="1:5" ht="15" x14ac:dyDescent="0.2">
      <c r="A344" s="149">
        <v>289</v>
      </c>
      <c r="B344" s="183" t="s">
        <v>1261</v>
      </c>
      <c r="C344" s="183" t="s">
        <v>739</v>
      </c>
      <c r="D344" s="149">
        <v>4.0199999999999996</v>
      </c>
      <c r="E344" s="18">
        <f t="shared" si="6"/>
        <v>1</v>
      </c>
    </row>
    <row r="345" spans="1:5" ht="30" x14ac:dyDescent="0.2">
      <c r="A345" s="149">
        <v>290</v>
      </c>
      <c r="B345" s="183" t="s">
        <v>1262</v>
      </c>
      <c r="C345" s="183" t="s">
        <v>581</v>
      </c>
      <c r="D345" s="149">
        <v>0.84</v>
      </c>
      <c r="E345" s="18">
        <f t="shared" si="6"/>
        <v>1</v>
      </c>
    </row>
    <row r="346" spans="1:5" ht="30" x14ac:dyDescent="0.2">
      <c r="A346" s="149">
        <v>291</v>
      </c>
      <c r="B346" s="183" t="s">
        <v>1263</v>
      </c>
      <c r="C346" s="183" t="s">
        <v>823</v>
      </c>
      <c r="D346" s="149">
        <v>0.5</v>
      </c>
      <c r="E346" s="18">
        <f t="shared" si="6"/>
        <v>1</v>
      </c>
    </row>
    <row r="347" spans="1:5" ht="15" x14ac:dyDescent="0.2">
      <c r="A347" s="149">
        <v>292</v>
      </c>
      <c r="B347" s="183" t="s">
        <v>1264</v>
      </c>
      <c r="C347" s="183" t="s">
        <v>582</v>
      </c>
      <c r="D347" s="149">
        <v>0.37</v>
      </c>
      <c r="E347" s="18">
        <f t="shared" si="6"/>
        <v>1</v>
      </c>
    </row>
    <row r="348" spans="1:5" ht="30" x14ac:dyDescent="0.2">
      <c r="A348" s="149">
        <v>293</v>
      </c>
      <c r="B348" s="183" t="s">
        <v>1265</v>
      </c>
      <c r="C348" s="183" t="s">
        <v>178</v>
      </c>
      <c r="D348" s="149">
        <v>1.19</v>
      </c>
      <c r="E348" s="18">
        <f t="shared" si="6"/>
        <v>1</v>
      </c>
    </row>
    <row r="349" spans="1:5" ht="30" x14ac:dyDescent="0.2">
      <c r="A349" s="149">
        <v>294</v>
      </c>
      <c r="B349" s="183" t="s">
        <v>1266</v>
      </c>
      <c r="C349" s="183" t="s">
        <v>179</v>
      </c>
      <c r="D349" s="149">
        <v>1.1499999999999999</v>
      </c>
      <c r="E349" s="18">
        <f t="shared" si="6"/>
        <v>1</v>
      </c>
    </row>
    <row r="350" spans="1:5" ht="30" x14ac:dyDescent="0.2">
      <c r="A350" s="149">
        <v>295</v>
      </c>
      <c r="B350" s="183" t="s">
        <v>1267</v>
      </c>
      <c r="C350" s="183" t="s">
        <v>180</v>
      </c>
      <c r="D350" s="149">
        <v>1.43</v>
      </c>
      <c r="E350" s="18">
        <f t="shared" si="6"/>
        <v>1</v>
      </c>
    </row>
    <row r="351" spans="1:5" ht="30" x14ac:dyDescent="0.2">
      <c r="A351" s="149">
        <v>296</v>
      </c>
      <c r="B351" s="183" t="s">
        <v>1268</v>
      </c>
      <c r="C351" s="183" t="s">
        <v>181</v>
      </c>
      <c r="D351" s="149">
        <v>3</v>
      </c>
      <c r="E351" s="18">
        <f t="shared" si="6"/>
        <v>1</v>
      </c>
    </row>
    <row r="352" spans="1:5" ht="30" x14ac:dyDescent="0.2">
      <c r="A352" s="149">
        <v>297</v>
      </c>
      <c r="B352" s="183" t="s">
        <v>1269</v>
      </c>
      <c r="C352" s="183" t="s">
        <v>182</v>
      </c>
      <c r="D352" s="149">
        <v>4.3</v>
      </c>
      <c r="E352" s="18">
        <f t="shared" si="6"/>
        <v>1</v>
      </c>
    </row>
    <row r="353" spans="1:5" ht="15" x14ac:dyDescent="0.2">
      <c r="A353" s="149">
        <v>298</v>
      </c>
      <c r="B353" s="183" t="s">
        <v>1270</v>
      </c>
      <c r="C353" s="183" t="s">
        <v>183</v>
      </c>
      <c r="D353" s="149">
        <v>2.42</v>
      </c>
      <c r="E353" s="18">
        <f t="shared" si="6"/>
        <v>1</v>
      </c>
    </row>
    <row r="354" spans="1:5" ht="15" x14ac:dyDescent="0.2">
      <c r="A354" s="149">
        <v>299</v>
      </c>
      <c r="B354" s="183" t="s">
        <v>1271</v>
      </c>
      <c r="C354" s="183" t="s">
        <v>184</v>
      </c>
      <c r="D354" s="149">
        <v>2.69</v>
      </c>
      <c r="E354" s="18">
        <f t="shared" si="6"/>
        <v>1</v>
      </c>
    </row>
    <row r="355" spans="1:5" ht="15" x14ac:dyDescent="0.2">
      <c r="A355" s="149">
        <v>300</v>
      </c>
      <c r="B355" s="183" t="s">
        <v>1272</v>
      </c>
      <c r="C355" s="183" t="s">
        <v>185</v>
      </c>
      <c r="D355" s="149">
        <v>4.12</v>
      </c>
      <c r="E355" s="18">
        <f t="shared" si="6"/>
        <v>1</v>
      </c>
    </row>
    <row r="356" spans="1:5" ht="30" x14ac:dyDescent="0.2">
      <c r="A356" s="149">
        <v>301</v>
      </c>
      <c r="B356" s="183" t="s">
        <v>1273</v>
      </c>
      <c r="C356" s="183" t="s">
        <v>186</v>
      </c>
      <c r="D356" s="149">
        <v>1.1599999999999999</v>
      </c>
      <c r="E356" s="18">
        <f t="shared" si="6"/>
        <v>1</v>
      </c>
    </row>
    <row r="357" spans="1:5" ht="30" x14ac:dyDescent="0.2">
      <c r="A357" s="149">
        <v>302</v>
      </c>
      <c r="B357" s="183" t="s">
        <v>1274</v>
      </c>
      <c r="C357" s="183" t="s">
        <v>187</v>
      </c>
      <c r="D357" s="149">
        <v>1.95</v>
      </c>
      <c r="E357" s="18">
        <f t="shared" si="6"/>
        <v>1</v>
      </c>
    </row>
    <row r="358" spans="1:5" ht="30" x14ac:dyDescent="0.2">
      <c r="A358" s="149">
        <v>303</v>
      </c>
      <c r="B358" s="183" t="s">
        <v>1275</v>
      </c>
      <c r="C358" s="183" t="s">
        <v>188</v>
      </c>
      <c r="D358" s="149">
        <v>2.46</v>
      </c>
      <c r="E358" s="18">
        <f t="shared" si="6"/>
        <v>1</v>
      </c>
    </row>
    <row r="359" spans="1:5" ht="15" x14ac:dyDescent="0.2">
      <c r="A359" s="149">
        <v>304</v>
      </c>
      <c r="B359" s="183" t="s">
        <v>1276</v>
      </c>
      <c r="C359" s="183" t="s">
        <v>740</v>
      </c>
      <c r="D359" s="149">
        <v>0.73</v>
      </c>
      <c r="E359" s="18">
        <f t="shared" si="6"/>
        <v>1</v>
      </c>
    </row>
    <row r="360" spans="1:5" ht="15" x14ac:dyDescent="0.2">
      <c r="A360" s="149">
        <v>305</v>
      </c>
      <c r="B360" s="183" t="s">
        <v>1277</v>
      </c>
      <c r="C360" s="183" t="s">
        <v>741</v>
      </c>
      <c r="D360" s="149">
        <v>0.91</v>
      </c>
      <c r="E360" s="18">
        <f t="shared" si="6"/>
        <v>1</v>
      </c>
    </row>
    <row r="361" spans="1:5" ht="15" x14ac:dyDescent="0.2">
      <c r="A361" s="149">
        <v>306</v>
      </c>
      <c r="B361" s="183" t="s">
        <v>1278</v>
      </c>
      <c r="C361" s="183" t="s">
        <v>189</v>
      </c>
      <c r="D361" s="149">
        <v>0.86</v>
      </c>
      <c r="E361" s="18">
        <f t="shared" si="6"/>
        <v>1</v>
      </c>
    </row>
    <row r="362" spans="1:5" ht="15" x14ac:dyDescent="0.2">
      <c r="A362" s="149">
        <v>307</v>
      </c>
      <c r="B362" s="183" t="s">
        <v>1279</v>
      </c>
      <c r="C362" s="183" t="s">
        <v>190</v>
      </c>
      <c r="D362" s="149">
        <v>1.24</v>
      </c>
      <c r="E362" s="18">
        <f t="shared" si="6"/>
        <v>1</v>
      </c>
    </row>
    <row r="363" spans="1:5" ht="15" x14ac:dyDescent="0.2">
      <c r="A363" s="149">
        <v>308</v>
      </c>
      <c r="B363" s="183" t="s">
        <v>1280</v>
      </c>
      <c r="C363" s="183" t="s">
        <v>191</v>
      </c>
      <c r="D363" s="149">
        <v>1.78</v>
      </c>
      <c r="E363" s="18">
        <f t="shared" si="6"/>
        <v>1</v>
      </c>
    </row>
    <row r="364" spans="1:5" ht="15" x14ac:dyDescent="0.2">
      <c r="A364" s="149">
        <v>309</v>
      </c>
      <c r="B364" s="183" t="s">
        <v>1281</v>
      </c>
      <c r="C364" s="183" t="s">
        <v>192</v>
      </c>
      <c r="D364" s="149">
        <v>1.1299999999999999</v>
      </c>
      <c r="E364" s="18">
        <f t="shared" si="6"/>
        <v>1</v>
      </c>
    </row>
    <row r="365" spans="1:5" ht="15" x14ac:dyDescent="0.2">
      <c r="A365" s="149">
        <v>310</v>
      </c>
      <c r="B365" s="183" t="s">
        <v>1282</v>
      </c>
      <c r="C365" s="183" t="s">
        <v>193</v>
      </c>
      <c r="D365" s="149">
        <v>1.19</v>
      </c>
      <c r="E365" s="18">
        <f t="shared" si="6"/>
        <v>1</v>
      </c>
    </row>
    <row r="366" spans="1:5" ht="15" x14ac:dyDescent="0.2">
      <c r="A366" s="149">
        <v>311</v>
      </c>
      <c r="B366" s="183" t="s">
        <v>1283</v>
      </c>
      <c r="C366" s="183" t="s">
        <v>194</v>
      </c>
      <c r="D366" s="149">
        <v>2.13</v>
      </c>
      <c r="E366" s="18">
        <f t="shared" si="6"/>
        <v>1</v>
      </c>
    </row>
    <row r="367" spans="1:5" ht="15" x14ac:dyDescent="0.2">
      <c r="A367" s="149">
        <v>312</v>
      </c>
      <c r="B367" s="183" t="s">
        <v>1284</v>
      </c>
      <c r="C367" s="183" t="s">
        <v>195</v>
      </c>
      <c r="D367" s="149">
        <v>1.17</v>
      </c>
      <c r="E367" s="18">
        <f t="shared" si="6"/>
        <v>1</v>
      </c>
    </row>
    <row r="368" spans="1:5" ht="15" x14ac:dyDescent="0.2">
      <c r="A368" s="149">
        <v>313</v>
      </c>
      <c r="B368" s="183" t="s">
        <v>1285</v>
      </c>
      <c r="C368" s="183" t="s">
        <v>196</v>
      </c>
      <c r="D368" s="149">
        <v>2.91</v>
      </c>
      <c r="E368" s="18">
        <f t="shared" si="6"/>
        <v>1</v>
      </c>
    </row>
    <row r="369" spans="1:5" ht="15" x14ac:dyDescent="0.2">
      <c r="A369" s="149">
        <v>314</v>
      </c>
      <c r="B369" s="183" t="s">
        <v>1286</v>
      </c>
      <c r="C369" s="183" t="s">
        <v>197</v>
      </c>
      <c r="D369" s="149">
        <v>1.21</v>
      </c>
      <c r="E369" s="18">
        <f t="shared" si="6"/>
        <v>1</v>
      </c>
    </row>
    <row r="370" spans="1:5" ht="15" x14ac:dyDescent="0.2">
      <c r="A370" s="149">
        <v>315</v>
      </c>
      <c r="B370" s="183" t="s">
        <v>1287</v>
      </c>
      <c r="C370" s="183" t="s">
        <v>198</v>
      </c>
      <c r="D370" s="821">
        <v>2.0299999999999998</v>
      </c>
      <c r="E370" s="18">
        <f t="shared" si="6"/>
        <v>1</v>
      </c>
    </row>
    <row r="371" spans="1:5" ht="15" x14ac:dyDescent="0.2">
      <c r="A371" s="149">
        <v>316</v>
      </c>
      <c r="B371" s="183" t="s">
        <v>1288</v>
      </c>
      <c r="C371" s="183" t="s">
        <v>199</v>
      </c>
      <c r="D371" s="149">
        <v>3.54</v>
      </c>
      <c r="E371" s="18">
        <f t="shared" si="6"/>
        <v>1</v>
      </c>
    </row>
    <row r="372" spans="1:5" ht="15" x14ac:dyDescent="0.2">
      <c r="A372" s="149">
        <v>317</v>
      </c>
      <c r="B372" s="183" t="s">
        <v>1289</v>
      </c>
      <c r="C372" s="183" t="s">
        <v>200</v>
      </c>
      <c r="D372" s="149">
        <v>5.2</v>
      </c>
      <c r="E372" s="18">
        <f t="shared" si="6"/>
        <v>1</v>
      </c>
    </row>
    <row r="373" spans="1:5" ht="15" x14ac:dyDescent="0.2">
      <c r="A373" s="149">
        <v>318</v>
      </c>
      <c r="B373" s="183" t="s">
        <v>1290</v>
      </c>
      <c r="C373" s="183" t="s">
        <v>201</v>
      </c>
      <c r="D373" s="149">
        <v>11.11</v>
      </c>
      <c r="E373" s="18">
        <f t="shared" si="6"/>
        <v>1</v>
      </c>
    </row>
    <row r="374" spans="1:5" ht="15" x14ac:dyDescent="0.2">
      <c r="A374" s="149">
        <v>319</v>
      </c>
      <c r="B374" s="183" t="s">
        <v>1291</v>
      </c>
      <c r="C374" s="183" t="s">
        <v>824</v>
      </c>
      <c r="D374" s="149">
        <v>14.07</v>
      </c>
      <c r="E374" s="18">
        <f t="shared" si="6"/>
        <v>1</v>
      </c>
    </row>
    <row r="375" spans="1:5" ht="30" x14ac:dyDescent="0.2">
      <c r="A375" s="149">
        <v>320</v>
      </c>
      <c r="B375" s="183" t="s">
        <v>1292</v>
      </c>
      <c r="C375" s="183" t="s">
        <v>297</v>
      </c>
      <c r="D375" s="149">
        <v>0.89</v>
      </c>
      <c r="E375" s="18">
        <f t="shared" si="6"/>
        <v>1</v>
      </c>
    </row>
    <row r="376" spans="1:5" ht="15" x14ac:dyDescent="0.2">
      <c r="A376" s="149">
        <v>321</v>
      </c>
      <c r="B376" s="183" t="s">
        <v>1293</v>
      </c>
      <c r="C376" s="183" t="s">
        <v>202</v>
      </c>
      <c r="D376" s="149">
        <v>0.74</v>
      </c>
      <c r="E376" s="18">
        <f t="shared" ref="E376:E419" si="7">A376-A375</f>
        <v>1</v>
      </c>
    </row>
    <row r="377" spans="1:5" ht="15" x14ac:dyDescent="0.2">
      <c r="A377" s="149">
        <v>322</v>
      </c>
      <c r="B377" s="183" t="s">
        <v>1294</v>
      </c>
      <c r="C377" s="183" t="s">
        <v>225</v>
      </c>
      <c r="D377" s="149">
        <v>1.27</v>
      </c>
      <c r="E377" s="18">
        <f t="shared" si="7"/>
        <v>1</v>
      </c>
    </row>
    <row r="378" spans="1:5" ht="15" x14ac:dyDescent="0.2">
      <c r="A378" s="149">
        <v>323</v>
      </c>
      <c r="B378" s="183" t="s">
        <v>1295</v>
      </c>
      <c r="C378" s="183" t="s">
        <v>226</v>
      </c>
      <c r="D378" s="149">
        <v>1.63</v>
      </c>
      <c r="E378" s="18">
        <f t="shared" si="7"/>
        <v>1</v>
      </c>
    </row>
    <row r="379" spans="1:5" ht="15" x14ac:dyDescent="0.2">
      <c r="A379" s="149">
        <v>324</v>
      </c>
      <c r="B379" s="183" t="s">
        <v>1296</v>
      </c>
      <c r="C379" s="183" t="s">
        <v>227</v>
      </c>
      <c r="D379" s="149">
        <v>1.9</v>
      </c>
      <c r="E379" s="18">
        <f t="shared" si="7"/>
        <v>1</v>
      </c>
    </row>
    <row r="380" spans="1:5" ht="15" x14ac:dyDescent="0.2">
      <c r="A380" s="149">
        <v>325</v>
      </c>
      <c r="B380" s="183" t="s">
        <v>1297</v>
      </c>
      <c r="C380" s="183" t="s">
        <v>742</v>
      </c>
      <c r="D380" s="149">
        <v>1.02</v>
      </c>
      <c r="E380" s="18">
        <f t="shared" si="7"/>
        <v>1</v>
      </c>
    </row>
    <row r="381" spans="1:5" ht="15" x14ac:dyDescent="0.2">
      <c r="A381" s="149">
        <v>326</v>
      </c>
      <c r="B381" s="183" t="s">
        <v>1298</v>
      </c>
      <c r="C381" s="183" t="s">
        <v>825</v>
      </c>
      <c r="D381" s="149">
        <v>1.49</v>
      </c>
      <c r="E381" s="18">
        <f t="shared" si="7"/>
        <v>1</v>
      </c>
    </row>
    <row r="382" spans="1:5" ht="15" x14ac:dyDescent="0.2">
      <c r="A382" s="149">
        <v>327</v>
      </c>
      <c r="B382" s="183" t="s">
        <v>1299</v>
      </c>
      <c r="C382" s="183" t="s">
        <v>228</v>
      </c>
      <c r="D382" s="149">
        <v>2.14</v>
      </c>
      <c r="E382" s="18">
        <f t="shared" si="7"/>
        <v>1</v>
      </c>
    </row>
    <row r="383" spans="1:5" ht="15" x14ac:dyDescent="0.2">
      <c r="A383" s="149">
        <v>328</v>
      </c>
      <c r="B383" s="183" t="s">
        <v>1300</v>
      </c>
      <c r="C383" s="183" t="s">
        <v>743</v>
      </c>
      <c r="D383" s="149">
        <v>1.25</v>
      </c>
      <c r="E383" s="18">
        <f t="shared" si="7"/>
        <v>1</v>
      </c>
    </row>
    <row r="384" spans="1:5" ht="15" x14ac:dyDescent="0.2">
      <c r="A384" s="149">
        <v>329</v>
      </c>
      <c r="B384" s="183" t="s">
        <v>1301</v>
      </c>
      <c r="C384" s="183" t="s">
        <v>744</v>
      </c>
      <c r="D384" s="149">
        <v>2.76</v>
      </c>
      <c r="E384" s="18">
        <f t="shared" si="7"/>
        <v>1</v>
      </c>
    </row>
    <row r="385" spans="1:5" ht="30" x14ac:dyDescent="0.2">
      <c r="A385" s="149">
        <v>330</v>
      </c>
      <c r="B385" s="183" t="s">
        <v>1302</v>
      </c>
      <c r="C385" s="183" t="s">
        <v>826</v>
      </c>
      <c r="D385" s="149">
        <v>0.76</v>
      </c>
      <c r="E385" s="18">
        <f t="shared" si="7"/>
        <v>1</v>
      </c>
    </row>
    <row r="386" spans="1:5" ht="15" x14ac:dyDescent="0.2">
      <c r="A386" s="149">
        <v>331</v>
      </c>
      <c r="B386" s="183" t="s">
        <v>1303</v>
      </c>
      <c r="C386" s="183" t="s">
        <v>583</v>
      </c>
      <c r="D386" s="149">
        <v>1.06</v>
      </c>
      <c r="E386" s="18">
        <f t="shared" si="7"/>
        <v>1</v>
      </c>
    </row>
    <row r="387" spans="1:5" ht="15" x14ac:dyDescent="0.2">
      <c r="A387" s="149">
        <v>332</v>
      </c>
      <c r="B387" s="183" t="s">
        <v>1304</v>
      </c>
      <c r="C387" s="183" t="s">
        <v>298</v>
      </c>
      <c r="D387" s="149">
        <v>1.1599999999999999</v>
      </c>
      <c r="E387" s="18">
        <f t="shared" si="7"/>
        <v>1</v>
      </c>
    </row>
    <row r="388" spans="1:5" ht="15" x14ac:dyDescent="0.2">
      <c r="A388" s="149">
        <v>333</v>
      </c>
      <c r="B388" s="183" t="s">
        <v>1305</v>
      </c>
      <c r="C388" s="183" t="s">
        <v>533</v>
      </c>
      <c r="D388" s="149">
        <v>3.32</v>
      </c>
      <c r="E388" s="18">
        <f t="shared" si="7"/>
        <v>1</v>
      </c>
    </row>
    <row r="389" spans="1:5" ht="30" x14ac:dyDescent="0.2">
      <c r="A389" s="149">
        <v>334</v>
      </c>
      <c r="B389" s="183" t="s">
        <v>1306</v>
      </c>
      <c r="C389" s="183" t="s">
        <v>648</v>
      </c>
      <c r="D389" s="149">
        <v>4.32</v>
      </c>
      <c r="E389" s="18">
        <f t="shared" si="7"/>
        <v>1</v>
      </c>
    </row>
    <row r="390" spans="1:5" ht="15" x14ac:dyDescent="0.2">
      <c r="A390" s="149">
        <v>335</v>
      </c>
      <c r="B390" s="183" t="s">
        <v>1307</v>
      </c>
      <c r="C390" s="183" t="s">
        <v>534</v>
      </c>
      <c r="D390" s="149">
        <v>3.5</v>
      </c>
      <c r="E390" s="18">
        <f t="shared" si="7"/>
        <v>1</v>
      </c>
    </row>
    <row r="391" spans="1:5" ht="30" x14ac:dyDescent="0.2">
      <c r="A391" s="149">
        <v>336</v>
      </c>
      <c r="B391" s="183" t="s">
        <v>1308</v>
      </c>
      <c r="C391" s="183" t="s">
        <v>1309</v>
      </c>
      <c r="D391" s="149">
        <v>5.35</v>
      </c>
      <c r="E391" s="18">
        <f t="shared" si="7"/>
        <v>1</v>
      </c>
    </row>
    <row r="392" spans="1:5" ht="30" x14ac:dyDescent="0.2">
      <c r="A392" s="149">
        <v>337</v>
      </c>
      <c r="B392" s="183" t="s">
        <v>1310</v>
      </c>
      <c r="C392" s="183" t="s">
        <v>701</v>
      </c>
      <c r="D392" s="149">
        <v>0.32</v>
      </c>
      <c r="E392" s="18">
        <f t="shared" si="7"/>
        <v>1</v>
      </c>
    </row>
    <row r="393" spans="1:5" ht="30" x14ac:dyDescent="0.2">
      <c r="A393" s="149">
        <v>338</v>
      </c>
      <c r="B393" s="183" t="s">
        <v>1311</v>
      </c>
      <c r="C393" s="183" t="s">
        <v>492</v>
      </c>
      <c r="D393" s="821">
        <v>0.46</v>
      </c>
      <c r="E393" s="18">
        <f t="shared" si="7"/>
        <v>1</v>
      </c>
    </row>
    <row r="394" spans="1:5" ht="15" x14ac:dyDescent="0.2">
      <c r="A394" s="149">
        <v>339</v>
      </c>
      <c r="B394" s="183" t="s">
        <v>1312</v>
      </c>
      <c r="C394" s="183" t="s">
        <v>493</v>
      </c>
      <c r="D394" s="821">
        <v>8.4</v>
      </c>
      <c r="E394" s="18">
        <f t="shared" si="7"/>
        <v>1</v>
      </c>
    </row>
    <row r="395" spans="1:5" ht="15" x14ac:dyDescent="0.2">
      <c r="A395" s="149">
        <v>340</v>
      </c>
      <c r="B395" s="183" t="s">
        <v>1313</v>
      </c>
      <c r="C395" s="183" t="s">
        <v>494</v>
      </c>
      <c r="D395" s="821">
        <v>2.3199999999999998</v>
      </c>
      <c r="E395" s="18">
        <f t="shared" si="7"/>
        <v>1</v>
      </c>
    </row>
    <row r="396" spans="1:5" ht="45" x14ac:dyDescent="0.2">
      <c r="A396" s="149">
        <v>341</v>
      </c>
      <c r="B396" s="183" t="s">
        <v>1314</v>
      </c>
      <c r="C396" s="183" t="s">
        <v>827</v>
      </c>
      <c r="D396" s="821">
        <v>18.149999999999999</v>
      </c>
      <c r="E396" s="18">
        <f t="shared" si="7"/>
        <v>1</v>
      </c>
    </row>
    <row r="397" spans="1:5" ht="15" x14ac:dyDescent="0.2">
      <c r="A397" s="149">
        <v>342</v>
      </c>
      <c r="B397" s="183" t="s">
        <v>1315</v>
      </c>
      <c r="C397" s="183" t="s">
        <v>828</v>
      </c>
      <c r="D397" s="149">
        <v>2.0499999999999998</v>
      </c>
      <c r="E397" s="18">
        <f t="shared" si="7"/>
        <v>1</v>
      </c>
    </row>
    <row r="398" spans="1:5" ht="15" x14ac:dyDescent="0.2">
      <c r="A398" s="149">
        <v>343</v>
      </c>
      <c r="B398" s="183" t="s">
        <v>1316</v>
      </c>
      <c r="C398" s="183" t="s">
        <v>829</v>
      </c>
      <c r="D398" s="149">
        <v>7.81</v>
      </c>
      <c r="E398" s="18">
        <f t="shared" si="7"/>
        <v>1</v>
      </c>
    </row>
    <row r="399" spans="1:5" ht="15" x14ac:dyDescent="0.2">
      <c r="A399" s="149">
        <v>344</v>
      </c>
      <c r="B399" s="183" t="s">
        <v>1317</v>
      </c>
      <c r="C399" s="183" t="s">
        <v>830</v>
      </c>
      <c r="D399" s="821">
        <v>15.57</v>
      </c>
      <c r="E399" s="18">
        <f t="shared" si="7"/>
        <v>1</v>
      </c>
    </row>
    <row r="400" spans="1:5" ht="30" x14ac:dyDescent="0.2">
      <c r="A400" s="149">
        <v>345</v>
      </c>
      <c r="B400" s="183" t="s">
        <v>1318</v>
      </c>
      <c r="C400" s="183" t="s">
        <v>343</v>
      </c>
      <c r="D400" s="821">
        <v>0.5</v>
      </c>
      <c r="E400" s="18">
        <f t="shared" si="7"/>
        <v>1</v>
      </c>
    </row>
    <row r="401" spans="1:5" ht="30" x14ac:dyDescent="0.2">
      <c r="A401" s="149">
        <v>346</v>
      </c>
      <c r="B401" s="183" t="s">
        <v>1319</v>
      </c>
      <c r="C401" s="183" t="s">
        <v>842</v>
      </c>
      <c r="D401" s="821">
        <v>1.31</v>
      </c>
      <c r="E401" s="18">
        <f t="shared" si="7"/>
        <v>1</v>
      </c>
    </row>
    <row r="402" spans="1:5" ht="30" x14ac:dyDescent="0.2">
      <c r="A402" s="149">
        <v>347</v>
      </c>
      <c r="B402" s="183" t="s">
        <v>1320</v>
      </c>
      <c r="C402" s="183" t="s">
        <v>831</v>
      </c>
      <c r="D402" s="821">
        <v>1.82</v>
      </c>
      <c r="E402" s="18">
        <f t="shared" si="7"/>
        <v>1</v>
      </c>
    </row>
    <row r="403" spans="1:5" ht="30" x14ac:dyDescent="0.2">
      <c r="A403" s="149">
        <v>348</v>
      </c>
      <c r="B403" s="183" t="s">
        <v>1321</v>
      </c>
      <c r="C403" s="183" t="s">
        <v>832</v>
      </c>
      <c r="D403" s="821">
        <v>3.12</v>
      </c>
      <c r="E403" s="18">
        <f t="shared" si="7"/>
        <v>1</v>
      </c>
    </row>
    <row r="404" spans="1:5" ht="30" x14ac:dyDescent="0.2">
      <c r="A404" s="149">
        <v>349</v>
      </c>
      <c r="B404" s="183" t="s">
        <v>1322</v>
      </c>
      <c r="C404" s="183" t="s">
        <v>833</v>
      </c>
      <c r="D404" s="821">
        <v>8.6</v>
      </c>
      <c r="E404" s="18">
        <f t="shared" si="7"/>
        <v>1</v>
      </c>
    </row>
    <row r="405" spans="1:5" ht="45" x14ac:dyDescent="0.2">
      <c r="A405" s="149">
        <v>350</v>
      </c>
      <c r="B405" s="183" t="s">
        <v>1323</v>
      </c>
      <c r="C405" s="183" t="s">
        <v>844</v>
      </c>
      <c r="D405" s="821">
        <v>1.24</v>
      </c>
      <c r="E405" s="18">
        <f t="shared" si="7"/>
        <v>1</v>
      </c>
    </row>
    <row r="406" spans="1:5" ht="45" x14ac:dyDescent="0.2">
      <c r="A406" s="149">
        <v>351</v>
      </c>
      <c r="B406" s="183" t="s">
        <v>1324</v>
      </c>
      <c r="C406" s="183" t="s">
        <v>1957</v>
      </c>
      <c r="D406" s="821">
        <v>1.67</v>
      </c>
      <c r="E406" s="18">
        <f t="shared" si="7"/>
        <v>1</v>
      </c>
    </row>
    <row r="407" spans="1:5" ht="45" x14ac:dyDescent="0.2">
      <c r="A407" s="149">
        <v>352</v>
      </c>
      <c r="B407" s="183" t="s">
        <v>1325</v>
      </c>
      <c r="C407" s="183" t="s">
        <v>834</v>
      </c>
      <c r="D407" s="821">
        <v>3.03</v>
      </c>
      <c r="E407" s="18">
        <f t="shared" si="7"/>
        <v>1</v>
      </c>
    </row>
    <row r="408" spans="1:5" ht="15" x14ac:dyDescent="0.2">
      <c r="A408" s="149">
        <v>353</v>
      </c>
      <c r="B408" s="183" t="s">
        <v>1326</v>
      </c>
      <c r="C408" s="183" t="s">
        <v>914</v>
      </c>
      <c r="D408" s="821">
        <v>1.02</v>
      </c>
      <c r="E408" s="18">
        <f t="shared" si="7"/>
        <v>1</v>
      </c>
    </row>
    <row r="409" spans="1:5" ht="15" x14ac:dyDescent="0.2">
      <c r="A409" s="149">
        <v>354</v>
      </c>
      <c r="B409" s="183" t="s">
        <v>1327</v>
      </c>
      <c r="C409" s="183" t="s">
        <v>915</v>
      </c>
      <c r="D409" s="821">
        <v>1.38</v>
      </c>
      <c r="E409" s="18">
        <f t="shared" si="7"/>
        <v>1</v>
      </c>
    </row>
    <row r="410" spans="1:5" ht="15" x14ac:dyDescent="0.2">
      <c r="A410" s="149">
        <v>355</v>
      </c>
      <c r="B410" s="183" t="s">
        <v>1328</v>
      </c>
      <c r="C410" s="183" t="s">
        <v>1958</v>
      </c>
      <c r="D410" s="821">
        <v>2</v>
      </c>
      <c r="E410" s="18">
        <f t="shared" si="7"/>
        <v>1</v>
      </c>
    </row>
    <row r="411" spans="1:5" ht="30" x14ac:dyDescent="0.2">
      <c r="A411" s="149">
        <v>356</v>
      </c>
      <c r="B411" s="183" t="s">
        <v>1329</v>
      </c>
      <c r="C411" s="183" t="s">
        <v>1330</v>
      </c>
      <c r="D411" s="821">
        <v>0.59</v>
      </c>
      <c r="E411" s="18">
        <f t="shared" si="7"/>
        <v>1</v>
      </c>
    </row>
    <row r="412" spans="1:5" ht="30" x14ac:dyDescent="0.2">
      <c r="A412" s="149">
        <v>357</v>
      </c>
      <c r="B412" s="183" t="s">
        <v>1331</v>
      </c>
      <c r="C412" s="183" t="s">
        <v>1959</v>
      </c>
      <c r="D412" s="821">
        <v>0.84</v>
      </c>
      <c r="E412" s="18">
        <f t="shared" si="7"/>
        <v>1</v>
      </c>
    </row>
    <row r="413" spans="1:5" ht="30" x14ac:dyDescent="0.2">
      <c r="A413" s="149">
        <v>358</v>
      </c>
      <c r="B413" s="183" t="s">
        <v>1332</v>
      </c>
      <c r="C413" s="183" t="s">
        <v>1333</v>
      </c>
      <c r="D413" s="821">
        <v>1.17</v>
      </c>
      <c r="E413" s="18">
        <f t="shared" si="7"/>
        <v>1</v>
      </c>
    </row>
    <row r="414" spans="1:5" ht="30" x14ac:dyDescent="0.2">
      <c r="A414" s="149">
        <v>359</v>
      </c>
      <c r="B414" s="183" t="s">
        <v>1334</v>
      </c>
      <c r="C414" s="183" t="s">
        <v>603</v>
      </c>
      <c r="D414" s="821">
        <v>1.5</v>
      </c>
      <c r="E414" s="18">
        <f t="shared" si="7"/>
        <v>1</v>
      </c>
    </row>
    <row r="415" spans="1:5" ht="30" x14ac:dyDescent="0.2">
      <c r="A415" s="149">
        <v>360</v>
      </c>
      <c r="B415" s="183" t="s">
        <v>1335</v>
      </c>
      <c r="C415" s="183" t="s">
        <v>703</v>
      </c>
      <c r="D415" s="821">
        <v>1.8</v>
      </c>
      <c r="E415" s="18">
        <f t="shared" si="7"/>
        <v>1</v>
      </c>
    </row>
    <row r="416" spans="1:5" ht="45" x14ac:dyDescent="0.2">
      <c r="A416" s="149">
        <v>361</v>
      </c>
      <c r="B416" s="183" t="s">
        <v>1336</v>
      </c>
      <c r="C416" s="149" t="s">
        <v>604</v>
      </c>
      <c r="D416" s="149">
        <v>4.8099999999999996</v>
      </c>
      <c r="E416" s="18">
        <f t="shared" si="7"/>
        <v>1</v>
      </c>
    </row>
    <row r="417" spans="1:5" ht="30" x14ac:dyDescent="0.2">
      <c r="A417" s="149">
        <v>362</v>
      </c>
      <c r="B417" s="183" t="s">
        <v>1337</v>
      </c>
      <c r="C417" s="149" t="s">
        <v>300</v>
      </c>
      <c r="D417" s="149">
        <v>2.75</v>
      </c>
      <c r="E417" s="18">
        <f t="shared" si="7"/>
        <v>1</v>
      </c>
    </row>
    <row r="418" spans="1:5" ht="30" x14ac:dyDescent="0.2">
      <c r="A418" s="149">
        <v>363</v>
      </c>
      <c r="B418" s="183" t="s">
        <v>1338</v>
      </c>
      <c r="C418" s="149" t="s">
        <v>835</v>
      </c>
      <c r="D418" s="149">
        <v>2.35</v>
      </c>
      <c r="E418" s="18">
        <f t="shared" si="7"/>
        <v>1</v>
      </c>
    </row>
    <row r="419" spans="1:5" ht="15" x14ac:dyDescent="0.2">
      <c r="A419" s="149">
        <v>364</v>
      </c>
      <c r="B419" s="183" t="s">
        <v>1339</v>
      </c>
      <c r="C419" s="149" t="s">
        <v>1960</v>
      </c>
      <c r="D419" s="149">
        <v>1.5</v>
      </c>
      <c r="E419" s="18">
        <f t="shared" si="7"/>
        <v>1</v>
      </c>
    </row>
  </sheetData>
  <customSheetViews>
    <customSheetView guid="{A751BF42-68F4-4BC0-A7EA-44F046D619A6}" showPageBreaks="1" hiddenRows="1" view="pageBreakPreview" showRuler="0">
      <selection activeCell="C204" sqref="A1:C204"/>
      <pageMargins left="0.78740157480314965" right="0.59055118110236227" top="0.39370078740157483" bottom="0.59055118110236227" header="0.51181102362204722" footer="0.51181102362204722"/>
      <pageSetup paperSize="9" orientation="portrait" verticalDpi="0" r:id="rId1"/>
      <headerFooter alignWithMargins="0"/>
    </customSheetView>
  </customSheetViews>
  <mergeCells count="17">
    <mergeCell ref="C1:D1"/>
    <mergeCell ref="A2:D2"/>
    <mergeCell ref="A258:A263"/>
    <mergeCell ref="A72:A76"/>
    <mergeCell ref="A155:A159"/>
    <mergeCell ref="A160:A165"/>
    <mergeCell ref="A166:A170"/>
    <mergeCell ref="A171:A175"/>
    <mergeCell ref="A176:A182"/>
    <mergeCell ref="A183:A187"/>
    <mergeCell ref="A188:A191"/>
    <mergeCell ref="A192:A196"/>
    <mergeCell ref="A197:A199"/>
    <mergeCell ref="A200:A202"/>
    <mergeCell ref="A203:A205"/>
    <mergeCell ref="A206:A208"/>
    <mergeCell ref="A209:A210"/>
  </mergeCells>
  <phoneticPr fontId="5" type="noConversion"/>
  <pageMargins left="0.78740157480314965" right="0.59055118110236227" top="0.39370078740157483" bottom="0.39370078740157483" header="0.51181102362204722" footer="0.51181102362204722"/>
  <pageSetup paperSize="9" scale="81" orientation="portrait" r:id="rId2"/>
  <headerFooter alignWithMargins="0"/>
  <rowBreaks count="2" manualBreakCount="2">
    <brk id="154" max="3" man="1"/>
    <brk id="175" max="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66"/>
  <sheetViews>
    <sheetView view="pageBreakPreview" zoomScale="78" zoomScaleNormal="100" zoomScaleSheetLayoutView="78" workbookViewId="0">
      <selection activeCell="C75" sqref="C75"/>
    </sheetView>
  </sheetViews>
  <sheetFormatPr defaultRowHeight="12.75" x14ac:dyDescent="0.2"/>
  <cols>
    <col min="1" max="1" width="4.140625" style="922" customWidth="1"/>
    <col min="2" max="2" width="66.85546875" customWidth="1"/>
    <col min="3" max="3" width="38.28515625" customWidth="1"/>
    <col min="4" max="5" width="33.140625" customWidth="1"/>
    <col min="6" max="6" width="39.7109375" customWidth="1"/>
  </cols>
  <sheetData>
    <row r="1" spans="1:6" ht="52.5" customHeight="1" x14ac:dyDescent="0.2">
      <c r="E1" s="1222" t="s">
        <v>4820</v>
      </c>
      <c r="F1" s="1222"/>
    </row>
    <row r="2" spans="1:6" ht="35.25" customHeight="1" thickBot="1" x14ac:dyDescent="0.25">
      <c r="B2" s="1223" t="s">
        <v>4821</v>
      </c>
      <c r="C2" s="1223"/>
      <c r="D2" s="1223"/>
      <c r="E2" s="1223"/>
      <c r="F2" s="1223"/>
    </row>
    <row r="3" spans="1:6" ht="40.5" customHeight="1" thickBot="1" x14ac:dyDescent="0.25">
      <c r="A3" s="923" t="s">
        <v>2014</v>
      </c>
      <c r="B3" s="924" t="s">
        <v>4822</v>
      </c>
      <c r="C3" s="924" t="s">
        <v>4823</v>
      </c>
      <c r="D3" s="925" t="s">
        <v>4824</v>
      </c>
      <c r="E3" s="925" t="s">
        <v>4825</v>
      </c>
      <c r="F3" s="924" t="s">
        <v>4826</v>
      </c>
    </row>
    <row r="4" spans="1:6" ht="15.75" thickBot="1" x14ac:dyDescent="0.25">
      <c r="A4" s="926">
        <v>1</v>
      </c>
      <c r="B4" s="927">
        <v>2</v>
      </c>
      <c r="C4" s="927">
        <v>3</v>
      </c>
      <c r="D4" s="928">
        <v>4</v>
      </c>
      <c r="E4" s="928">
        <v>5</v>
      </c>
      <c r="F4" s="928">
        <v>6</v>
      </c>
    </row>
    <row r="5" spans="1:6" ht="60" x14ac:dyDescent="0.2">
      <c r="A5" s="1224">
        <v>1</v>
      </c>
      <c r="B5" s="929" t="s">
        <v>4827</v>
      </c>
      <c r="C5" s="930" t="s">
        <v>4828</v>
      </c>
      <c r="D5" s="1227" t="s">
        <v>4829</v>
      </c>
      <c r="E5" s="931" t="s">
        <v>4830</v>
      </c>
      <c r="F5" s="929" t="s">
        <v>4831</v>
      </c>
    </row>
    <row r="6" spans="1:6" ht="18" customHeight="1" x14ac:dyDescent="0.2">
      <c r="A6" s="1225"/>
      <c r="B6" s="932" t="s">
        <v>4832</v>
      </c>
      <c r="C6" s="933" t="s">
        <v>4833</v>
      </c>
      <c r="D6" s="1228"/>
      <c r="E6" s="1230" t="s">
        <v>4834</v>
      </c>
      <c r="F6" s="1232" t="s">
        <v>4835</v>
      </c>
    </row>
    <row r="7" spans="1:6" ht="73.5" customHeight="1" x14ac:dyDescent="0.2">
      <c r="A7" s="1225"/>
      <c r="B7" s="932" t="s">
        <v>4836</v>
      </c>
      <c r="C7" s="934" t="s">
        <v>4837</v>
      </c>
      <c r="D7" s="1228"/>
      <c r="E7" s="1230"/>
      <c r="F7" s="1232"/>
    </row>
    <row r="8" spans="1:6" ht="40.5" x14ac:dyDescent="0.2">
      <c r="A8" s="1225"/>
      <c r="B8" s="935"/>
      <c r="C8" s="936" t="s">
        <v>4838</v>
      </c>
      <c r="D8" s="1228"/>
      <c r="E8" s="1230"/>
      <c r="F8" s="1232"/>
    </row>
    <row r="9" spans="1:6" ht="20.25" customHeight="1" x14ac:dyDescent="0.2">
      <c r="A9" s="1225"/>
      <c r="B9" s="935"/>
      <c r="C9" s="936" t="s">
        <v>4839</v>
      </c>
      <c r="D9" s="1228"/>
      <c r="E9" s="1230"/>
      <c r="F9" s="1232"/>
    </row>
    <row r="10" spans="1:6" ht="23.25" customHeight="1" x14ac:dyDescent="0.2">
      <c r="A10" s="1225"/>
      <c r="B10" s="935"/>
      <c r="C10" s="937"/>
      <c r="D10" s="1228"/>
      <c r="E10" s="1230"/>
      <c r="F10" s="1232"/>
    </row>
    <row r="11" spans="1:6" ht="79.5" customHeight="1" thickBot="1" x14ac:dyDescent="0.25">
      <c r="A11" s="1226"/>
      <c r="B11" s="938"/>
      <c r="C11" s="939"/>
      <c r="D11" s="1229"/>
      <c r="E11" s="1231"/>
      <c r="F11" s="1233"/>
    </row>
    <row r="12" spans="1:6" ht="36" customHeight="1" x14ac:dyDescent="0.2">
      <c r="A12" s="1224">
        <v>2</v>
      </c>
      <c r="B12" s="929" t="s">
        <v>4840</v>
      </c>
      <c r="C12" s="940" t="s">
        <v>4833</v>
      </c>
      <c r="D12" s="1227" t="s">
        <v>4841</v>
      </c>
      <c r="E12" s="931" t="s">
        <v>4842</v>
      </c>
      <c r="F12" s="1227" t="s">
        <v>4843</v>
      </c>
    </row>
    <row r="13" spans="1:6" ht="18" customHeight="1" x14ac:dyDescent="0.2">
      <c r="A13" s="1225"/>
      <c r="B13" s="932" t="s">
        <v>4844</v>
      </c>
      <c r="C13" s="929"/>
      <c r="D13" s="1228"/>
      <c r="E13" s="931" t="s">
        <v>4845</v>
      </c>
      <c r="F13" s="1228"/>
    </row>
    <row r="14" spans="1:6" ht="56.25" customHeight="1" x14ac:dyDescent="0.2">
      <c r="A14" s="1225"/>
      <c r="B14" s="935"/>
      <c r="C14" s="941" t="s">
        <v>4846</v>
      </c>
      <c r="D14" s="1228"/>
      <c r="E14" s="1232" t="s">
        <v>4847</v>
      </c>
      <c r="F14" s="1228"/>
    </row>
    <row r="15" spans="1:6" ht="27.75" x14ac:dyDescent="0.2">
      <c r="A15" s="1225"/>
      <c r="B15" s="935"/>
      <c r="C15" s="936" t="s">
        <v>4848</v>
      </c>
      <c r="D15" s="1228"/>
      <c r="E15" s="1232"/>
      <c r="F15" s="1228"/>
    </row>
    <row r="16" spans="1:6" ht="92.25" customHeight="1" thickBot="1" x14ac:dyDescent="0.25">
      <c r="A16" s="1226"/>
      <c r="B16" s="938"/>
      <c r="C16" s="942" t="s">
        <v>4849</v>
      </c>
      <c r="D16" s="1229"/>
      <c r="E16" s="1233"/>
      <c r="F16" s="1229"/>
    </row>
    <row r="17" spans="1:6" ht="30" x14ac:dyDescent="0.2">
      <c r="A17" s="1234">
        <v>3</v>
      </c>
      <c r="B17" s="931" t="s">
        <v>4850</v>
      </c>
      <c r="C17" s="943" t="s">
        <v>4833</v>
      </c>
      <c r="D17" s="931" t="s">
        <v>4851</v>
      </c>
      <c r="E17" s="931" t="s">
        <v>4842</v>
      </c>
      <c r="F17" s="1227" t="s">
        <v>4852</v>
      </c>
    </row>
    <row r="18" spans="1:6" ht="24" customHeight="1" x14ac:dyDescent="0.2">
      <c r="A18" s="1235"/>
      <c r="B18" s="944" t="s">
        <v>4832</v>
      </c>
      <c r="C18" s="931"/>
      <c r="D18" s="931" t="s">
        <v>4853</v>
      </c>
      <c r="E18" s="931" t="s">
        <v>4854</v>
      </c>
      <c r="F18" s="1228"/>
    </row>
    <row r="19" spans="1:6" ht="42" customHeight="1" x14ac:dyDescent="0.2">
      <c r="A19" s="1235"/>
      <c r="B19" s="944" t="s">
        <v>4836</v>
      </c>
      <c r="C19" s="945" t="s">
        <v>4855</v>
      </c>
      <c r="D19" s="935"/>
      <c r="E19" s="1230" t="s">
        <v>4856</v>
      </c>
      <c r="F19" s="1228"/>
    </row>
    <row r="20" spans="1:6" ht="6.75" customHeight="1" x14ac:dyDescent="0.2">
      <c r="A20" s="1235"/>
      <c r="B20" s="935"/>
      <c r="C20" s="945"/>
      <c r="D20" s="935"/>
      <c r="E20" s="1230"/>
      <c r="F20" s="1228"/>
    </row>
    <row r="21" spans="1:6" ht="42" customHeight="1" x14ac:dyDescent="0.2">
      <c r="A21" s="1235"/>
      <c r="B21" s="935"/>
      <c r="C21" s="931" t="s">
        <v>4857</v>
      </c>
      <c r="D21" s="935"/>
      <c r="E21" s="1230"/>
      <c r="F21" s="1228"/>
    </row>
    <row r="22" spans="1:6" ht="41.25" thickBot="1" x14ac:dyDescent="0.25">
      <c r="A22" s="1236"/>
      <c r="B22" s="938"/>
      <c r="C22" s="946" t="s">
        <v>4858</v>
      </c>
      <c r="D22" s="938"/>
      <c r="E22" s="1231"/>
      <c r="F22" s="1229"/>
    </row>
    <row r="23" spans="1:6" ht="30" x14ac:dyDescent="0.2">
      <c r="A23" s="1237">
        <v>4</v>
      </c>
      <c r="B23" s="931" t="s">
        <v>4859</v>
      </c>
      <c r="C23" s="943" t="s">
        <v>4833</v>
      </c>
      <c r="D23" s="931" t="s">
        <v>4860</v>
      </c>
      <c r="E23" s="931" t="s">
        <v>4842</v>
      </c>
      <c r="F23" s="1227" t="s">
        <v>4861</v>
      </c>
    </row>
    <row r="24" spans="1:6" ht="15" x14ac:dyDescent="0.2">
      <c r="A24" s="1230"/>
      <c r="B24" s="944" t="s">
        <v>4832</v>
      </c>
      <c r="C24" s="947"/>
      <c r="D24" s="931" t="s">
        <v>4862</v>
      </c>
      <c r="E24" s="931" t="s">
        <v>4854</v>
      </c>
      <c r="F24" s="1228"/>
    </row>
    <row r="25" spans="1:6" ht="26.25" customHeight="1" x14ac:dyDescent="0.2">
      <c r="A25" s="1230"/>
      <c r="B25" s="944" t="s">
        <v>4836</v>
      </c>
      <c r="C25" s="947" t="s">
        <v>4863</v>
      </c>
      <c r="D25" s="935"/>
      <c r="E25" s="1230" t="s">
        <v>4864</v>
      </c>
      <c r="F25" s="1228"/>
    </row>
    <row r="26" spans="1:6" ht="36.75" customHeight="1" x14ac:dyDescent="0.2">
      <c r="A26" s="1230"/>
      <c r="B26" s="935"/>
      <c r="C26" s="945" t="s">
        <v>4865</v>
      </c>
      <c r="D26" s="935"/>
      <c r="E26" s="1230"/>
      <c r="F26" s="1228"/>
    </row>
    <row r="27" spans="1:6" ht="41.25" thickBot="1" x14ac:dyDescent="0.25">
      <c r="A27" s="1231"/>
      <c r="B27" s="938"/>
      <c r="C27" s="948" t="s">
        <v>4858</v>
      </c>
      <c r="D27" s="938"/>
      <c r="E27" s="1231"/>
      <c r="F27" s="1229"/>
    </row>
    <row r="28" spans="1:6" ht="172.5" customHeight="1" x14ac:dyDescent="0.2">
      <c r="A28" s="1234">
        <v>5</v>
      </c>
      <c r="B28" s="931" t="s">
        <v>4866</v>
      </c>
      <c r="C28" s="943" t="s">
        <v>4833</v>
      </c>
      <c r="D28" s="1227" t="s">
        <v>4867</v>
      </c>
      <c r="E28" s="931" t="s">
        <v>4868</v>
      </c>
      <c r="F28" s="931" t="s">
        <v>4869</v>
      </c>
    </row>
    <row r="29" spans="1:6" ht="45" x14ac:dyDescent="0.2">
      <c r="A29" s="1235"/>
      <c r="B29" s="931" t="s">
        <v>4870</v>
      </c>
      <c r="C29" s="945" t="s">
        <v>4871</v>
      </c>
      <c r="D29" s="1228"/>
      <c r="E29" s="931" t="s">
        <v>4845</v>
      </c>
      <c r="F29" s="931" t="s">
        <v>4872</v>
      </c>
    </row>
    <row r="30" spans="1:6" ht="90" x14ac:dyDescent="0.2">
      <c r="A30" s="1235"/>
      <c r="B30" s="931" t="s">
        <v>4873</v>
      </c>
      <c r="C30" s="945" t="s">
        <v>4874</v>
      </c>
      <c r="D30" s="1228"/>
      <c r="E30" s="931" t="s">
        <v>4875</v>
      </c>
      <c r="F30" s="931" t="s">
        <v>4876</v>
      </c>
    </row>
    <row r="31" spans="1:6" ht="30" x14ac:dyDescent="0.2">
      <c r="A31" s="1235"/>
      <c r="B31" s="944" t="s">
        <v>4844</v>
      </c>
      <c r="C31" s="945" t="s">
        <v>4877</v>
      </c>
      <c r="D31" s="1228"/>
      <c r="E31" s="931" t="s">
        <v>4878</v>
      </c>
      <c r="F31" s="935"/>
    </row>
    <row r="32" spans="1:6" ht="90.75" thickBot="1" x14ac:dyDescent="0.25">
      <c r="A32" s="1236"/>
      <c r="B32" s="938"/>
      <c r="C32" s="946"/>
      <c r="D32" s="1229"/>
      <c r="E32" s="946" t="s">
        <v>4879</v>
      </c>
      <c r="F32" s="938"/>
    </row>
    <row r="33" spans="1:6" ht="124.5" customHeight="1" x14ac:dyDescent="0.2">
      <c r="A33" s="1234">
        <v>6</v>
      </c>
      <c r="B33" s="931" t="s">
        <v>4880</v>
      </c>
      <c r="C33" s="943" t="s">
        <v>4833</v>
      </c>
      <c r="D33" s="1227" t="s">
        <v>4881</v>
      </c>
      <c r="E33" s="931" t="s">
        <v>4882</v>
      </c>
      <c r="F33" s="931" t="s">
        <v>4883</v>
      </c>
    </row>
    <row r="34" spans="1:6" ht="150" x14ac:dyDescent="0.2">
      <c r="A34" s="1235"/>
      <c r="B34" s="931" t="s">
        <v>4884</v>
      </c>
      <c r="C34" s="947" t="s">
        <v>4885</v>
      </c>
      <c r="D34" s="1228"/>
      <c r="E34" s="931" t="s">
        <v>4886</v>
      </c>
      <c r="F34" s="931" t="s">
        <v>4887</v>
      </c>
    </row>
    <row r="35" spans="1:6" ht="105" x14ac:dyDescent="0.2">
      <c r="A35" s="1235"/>
      <c r="B35" s="931" t="s">
        <v>4888</v>
      </c>
      <c r="C35" s="945" t="s">
        <v>4889</v>
      </c>
      <c r="D35" s="1228"/>
      <c r="E35" s="931"/>
      <c r="F35" s="931" t="s">
        <v>4890</v>
      </c>
    </row>
    <row r="36" spans="1:6" ht="135" x14ac:dyDescent="0.2">
      <c r="A36" s="1235"/>
      <c r="B36" s="944" t="s">
        <v>4844</v>
      </c>
      <c r="C36" s="945" t="s">
        <v>4891</v>
      </c>
      <c r="D36" s="1228"/>
      <c r="E36" s="931"/>
      <c r="F36" s="931" t="s">
        <v>4892</v>
      </c>
    </row>
    <row r="37" spans="1:6" ht="15" x14ac:dyDescent="0.2">
      <c r="A37" s="1235"/>
      <c r="B37" s="935"/>
      <c r="C37" s="949"/>
      <c r="D37" s="1228"/>
      <c r="E37" s="931"/>
      <c r="F37" s="935"/>
    </row>
    <row r="38" spans="1:6" ht="15" x14ac:dyDescent="0.2">
      <c r="A38" s="1235"/>
      <c r="B38" s="935"/>
      <c r="C38" s="944"/>
      <c r="D38" s="1228"/>
      <c r="E38" s="931"/>
      <c r="F38" s="935"/>
    </row>
    <row r="39" spans="1:6" ht="15" x14ac:dyDescent="0.2">
      <c r="A39" s="1235"/>
      <c r="B39" s="935"/>
      <c r="C39" s="944"/>
      <c r="D39" s="1228"/>
      <c r="E39" s="935"/>
      <c r="F39" s="935"/>
    </row>
    <row r="40" spans="1:6" ht="15.75" thickBot="1" x14ac:dyDescent="0.25">
      <c r="A40" s="1236"/>
      <c r="B40" s="938"/>
      <c r="C40" s="946"/>
      <c r="D40" s="1229"/>
      <c r="E40" s="938"/>
      <c r="F40" s="938"/>
    </row>
    <row r="41" spans="1:6" ht="45" x14ac:dyDescent="0.2">
      <c r="A41" s="1234">
        <v>7</v>
      </c>
      <c r="B41" s="931" t="s">
        <v>4893</v>
      </c>
      <c r="C41" s="943" t="s">
        <v>4833</v>
      </c>
      <c r="D41" s="931" t="s">
        <v>4894</v>
      </c>
      <c r="E41" s="931" t="s">
        <v>4895</v>
      </c>
      <c r="F41" s="931" t="s">
        <v>4896</v>
      </c>
    </row>
    <row r="42" spans="1:6" ht="75" x14ac:dyDescent="0.2">
      <c r="A42" s="1235"/>
      <c r="B42" s="944" t="s">
        <v>4844</v>
      </c>
      <c r="C42" s="943"/>
      <c r="D42" s="931" t="s">
        <v>4897</v>
      </c>
      <c r="E42" s="931"/>
      <c r="F42" s="931" t="s">
        <v>4898</v>
      </c>
    </row>
    <row r="43" spans="1:6" ht="135" x14ac:dyDescent="0.2">
      <c r="A43" s="1235"/>
      <c r="B43" s="935"/>
      <c r="C43" s="950" t="s">
        <v>4899</v>
      </c>
      <c r="D43" s="931" t="s">
        <v>4900</v>
      </c>
      <c r="E43" s="931" t="s">
        <v>4845</v>
      </c>
      <c r="F43" s="931" t="s">
        <v>4901</v>
      </c>
    </row>
    <row r="44" spans="1:6" ht="144.75" customHeight="1" x14ac:dyDescent="0.2">
      <c r="A44" s="1235"/>
      <c r="B44" s="935"/>
      <c r="C44" s="945" t="s">
        <v>4902</v>
      </c>
      <c r="D44" s="935"/>
      <c r="E44" s="931" t="s">
        <v>4903</v>
      </c>
      <c r="F44" s="931" t="s">
        <v>4904</v>
      </c>
    </row>
    <row r="45" spans="1:6" ht="30" x14ac:dyDescent="0.2">
      <c r="A45" s="1235"/>
      <c r="B45" s="935"/>
      <c r="C45" s="945" t="s">
        <v>4905</v>
      </c>
      <c r="D45" s="935"/>
      <c r="E45" s="935"/>
      <c r="F45" s="931" t="s">
        <v>4906</v>
      </c>
    </row>
    <row r="46" spans="1:6" ht="12" customHeight="1" thickBot="1" x14ac:dyDescent="0.25">
      <c r="A46" s="1236"/>
      <c r="B46" s="938"/>
      <c r="C46" s="946"/>
      <c r="D46" s="938"/>
      <c r="E46" s="938"/>
      <c r="F46" s="946"/>
    </row>
    <row r="47" spans="1:6" ht="30" x14ac:dyDescent="0.2">
      <c r="A47" s="1238">
        <v>8</v>
      </c>
      <c r="B47" s="1227" t="s">
        <v>4907</v>
      </c>
      <c r="C47" s="943" t="s">
        <v>4908</v>
      </c>
      <c r="D47" s="1227" t="s">
        <v>4909</v>
      </c>
      <c r="E47" s="951" t="s">
        <v>4868</v>
      </c>
      <c r="F47" s="952" t="s">
        <v>4910</v>
      </c>
    </row>
    <row r="48" spans="1:6" ht="15" customHeight="1" x14ac:dyDescent="0.2">
      <c r="A48" s="1239"/>
      <c r="B48" s="1228"/>
      <c r="C48" s="943"/>
      <c r="D48" s="1228"/>
      <c r="E48" s="953" t="s">
        <v>4845</v>
      </c>
      <c r="F48" s="931" t="s">
        <v>4911</v>
      </c>
    </row>
    <row r="49" spans="1:6" ht="33" customHeight="1" x14ac:dyDescent="0.2">
      <c r="A49" s="1239"/>
      <c r="B49" s="1228"/>
      <c r="C49" s="944" t="s">
        <v>4912</v>
      </c>
      <c r="D49" s="1228"/>
      <c r="E49" s="953" t="s">
        <v>4913</v>
      </c>
      <c r="F49" s="1230" t="s">
        <v>4914</v>
      </c>
    </row>
    <row r="50" spans="1:6" ht="30" x14ac:dyDescent="0.2">
      <c r="A50" s="1239"/>
      <c r="B50" s="1228"/>
      <c r="C50" s="931" t="s">
        <v>4915</v>
      </c>
      <c r="D50" s="1228"/>
      <c r="E50" s="953" t="s">
        <v>4916</v>
      </c>
      <c r="F50" s="1230"/>
    </row>
    <row r="51" spans="1:6" ht="45" x14ac:dyDescent="0.2">
      <c r="A51" s="1239"/>
      <c r="B51" s="1228"/>
      <c r="C51" s="931" t="s">
        <v>4917</v>
      </c>
      <c r="D51" s="1228"/>
      <c r="E51" s="953" t="s">
        <v>4918</v>
      </c>
      <c r="F51" s="1230"/>
    </row>
    <row r="52" spans="1:6" ht="20.25" customHeight="1" x14ac:dyDescent="0.2">
      <c r="A52" s="1239"/>
      <c r="B52" s="1228"/>
      <c r="C52" s="935"/>
      <c r="D52" s="1228"/>
      <c r="E52" s="954"/>
      <c r="F52" s="931" t="s">
        <v>4919</v>
      </c>
    </row>
    <row r="53" spans="1:6" ht="15" customHeight="1" x14ac:dyDescent="0.2">
      <c r="A53" s="1239"/>
      <c r="B53" s="1228"/>
      <c r="C53" s="935"/>
      <c r="D53" s="1228"/>
      <c r="E53" s="954"/>
      <c r="F53" s="931" t="s">
        <v>4920</v>
      </c>
    </row>
    <row r="54" spans="1:6" ht="15" customHeight="1" x14ac:dyDescent="0.2">
      <c r="A54" s="1239"/>
      <c r="B54" s="1228"/>
      <c r="C54" s="935"/>
      <c r="D54" s="1228"/>
      <c r="E54" s="954"/>
      <c r="F54" s="931" t="s">
        <v>4921</v>
      </c>
    </row>
    <row r="55" spans="1:6" ht="15" customHeight="1" x14ac:dyDescent="0.2">
      <c r="A55" s="1239"/>
      <c r="B55" s="1228"/>
      <c r="C55" s="935"/>
      <c r="D55" s="1228"/>
      <c r="E55" s="954"/>
      <c r="F55" s="931" t="s">
        <v>4922</v>
      </c>
    </row>
    <row r="56" spans="1:6" ht="15" customHeight="1" x14ac:dyDescent="0.2">
      <c r="A56" s="1239"/>
      <c r="B56" s="1228"/>
      <c r="C56" s="935"/>
      <c r="D56" s="1228"/>
      <c r="E56" s="954"/>
      <c r="F56" s="931" t="s">
        <v>4923</v>
      </c>
    </row>
    <row r="57" spans="1:6" ht="15" customHeight="1" x14ac:dyDescent="0.2">
      <c r="A57" s="1239"/>
      <c r="B57" s="1228"/>
      <c r="C57" s="935"/>
      <c r="D57" s="1228"/>
      <c r="E57" s="954"/>
      <c r="F57" s="931" t="s">
        <v>4924</v>
      </c>
    </row>
    <row r="58" spans="1:6" ht="8.25" customHeight="1" x14ac:dyDescent="0.2">
      <c r="A58" s="1239"/>
      <c r="B58" s="1228"/>
      <c r="C58" s="935"/>
      <c r="D58" s="1228"/>
      <c r="E58" s="954"/>
      <c r="F58" s="931"/>
    </row>
    <row r="59" spans="1:6" ht="153" customHeight="1" thickBot="1" x14ac:dyDescent="0.25">
      <c r="A59" s="1239"/>
      <c r="B59" s="1229"/>
      <c r="C59" s="938"/>
      <c r="D59" s="1229"/>
      <c r="E59" s="955"/>
      <c r="F59" s="946" t="s">
        <v>4925</v>
      </c>
    </row>
    <row r="60" spans="1:6" ht="50.25" customHeight="1" x14ac:dyDescent="0.2">
      <c r="A60" s="1239"/>
      <c r="B60" s="1227" t="s">
        <v>4926</v>
      </c>
      <c r="C60" s="940" t="s">
        <v>4927</v>
      </c>
      <c r="D60" s="1227" t="s">
        <v>4928</v>
      </c>
      <c r="E60" s="935"/>
      <c r="F60" s="1237" t="s">
        <v>4929</v>
      </c>
    </row>
    <row r="61" spans="1:6" ht="10.5" customHeight="1" x14ac:dyDescent="0.2">
      <c r="A61" s="1239"/>
      <c r="B61" s="1228"/>
      <c r="C61" s="943"/>
      <c r="D61" s="1228"/>
      <c r="E61" s="935"/>
      <c r="F61" s="1230"/>
    </row>
    <row r="62" spans="1:6" ht="30" x14ac:dyDescent="0.2">
      <c r="A62" s="1239"/>
      <c r="B62" s="1228"/>
      <c r="C62" s="944" t="s">
        <v>4930</v>
      </c>
      <c r="D62" s="1228"/>
      <c r="E62" s="935"/>
      <c r="F62" s="1230"/>
    </row>
    <row r="63" spans="1:6" ht="30" x14ac:dyDescent="0.2">
      <c r="A63" s="1239"/>
      <c r="B63" s="1228"/>
      <c r="C63" s="931" t="s">
        <v>4931</v>
      </c>
      <c r="D63" s="1228"/>
      <c r="E63" s="935"/>
      <c r="F63" s="1230"/>
    </row>
    <row r="64" spans="1:6" ht="45" x14ac:dyDescent="0.2">
      <c r="A64" s="1239"/>
      <c r="B64" s="1228"/>
      <c r="C64" s="931" t="s">
        <v>4932</v>
      </c>
      <c r="D64" s="1228"/>
      <c r="E64" s="935"/>
      <c r="F64" s="1230"/>
    </row>
    <row r="65" spans="1:6" ht="51.75" customHeight="1" thickBot="1" x14ac:dyDescent="0.25">
      <c r="A65" s="1240"/>
      <c r="B65" s="1229"/>
      <c r="C65" s="956"/>
      <c r="D65" s="1229"/>
      <c r="E65" s="938"/>
      <c r="F65" s="1231"/>
    </row>
    <row r="66" spans="1:6" ht="51.75" customHeight="1" thickBot="1" x14ac:dyDescent="0.25">
      <c r="A66" s="1241" t="s">
        <v>4933</v>
      </c>
      <c r="B66" s="1242"/>
      <c r="C66" s="1242"/>
      <c r="D66" s="1242"/>
      <c r="E66" s="1242"/>
      <c r="F66" s="1243"/>
    </row>
  </sheetData>
  <mergeCells count="29">
    <mergeCell ref="F49:F51"/>
    <mergeCell ref="B60:B65"/>
    <mergeCell ref="D60:D65"/>
    <mergeCell ref="F60:F65"/>
    <mergeCell ref="A66:F66"/>
    <mergeCell ref="A33:A40"/>
    <mergeCell ref="D33:D40"/>
    <mergeCell ref="A41:A46"/>
    <mergeCell ref="A47:A65"/>
    <mergeCell ref="B47:B59"/>
    <mergeCell ref="D47:D59"/>
    <mergeCell ref="A23:A27"/>
    <mergeCell ref="F23:F27"/>
    <mergeCell ref="E25:E27"/>
    <mergeCell ref="A28:A32"/>
    <mergeCell ref="D28:D32"/>
    <mergeCell ref="A12:A16"/>
    <mergeCell ref="D12:D16"/>
    <mergeCell ref="F12:F16"/>
    <mergeCell ref="E14:E16"/>
    <mergeCell ref="A17:A22"/>
    <mergeCell ref="F17:F22"/>
    <mergeCell ref="E19:E22"/>
    <mergeCell ref="E1:F1"/>
    <mergeCell ref="B2:F2"/>
    <mergeCell ref="A5:A11"/>
    <mergeCell ref="D5:D11"/>
    <mergeCell ref="E6:E11"/>
    <mergeCell ref="F6:F11"/>
  </mergeCells>
  <pageMargins left="0.70866141732283472" right="0.70866141732283472" top="0.74803149606299213" bottom="0.74803149606299213" header="0.31496062992125984" footer="0.31496062992125984"/>
  <pageSetup paperSize="9" scale="58" orientation="landscape" verticalDpi="0" r:id="rId1"/>
  <rowBreaks count="2" manualBreakCount="2">
    <brk id="22" max="5" man="1"/>
    <brk id="46" max="5" man="1"/>
  </rowBreaks>
  <drawing r:id="rId2"/>
  <legacyDrawing r:id="rId3"/>
  <oleObjects>
    <mc:AlternateContent xmlns:mc="http://schemas.openxmlformats.org/markup-compatibility/2006">
      <mc:Choice Requires="x14">
        <oleObject progId="Equation.3" shapeId="1057" r:id="rId4">
          <objectPr defaultSize="0" autoPict="0" r:id="rId5">
            <anchor moveWithCells="1" sizeWithCells="1">
              <from>
                <xdr:col>2</xdr:col>
                <xdr:colOff>428625</xdr:colOff>
                <xdr:row>4</xdr:row>
                <xdr:rowOff>114300</xdr:rowOff>
              </from>
              <to>
                <xdr:col>2</xdr:col>
                <xdr:colOff>1743075</xdr:colOff>
                <xdr:row>4</xdr:row>
                <xdr:rowOff>666750</xdr:rowOff>
              </to>
            </anchor>
          </objectPr>
        </oleObject>
      </mc:Choice>
      <mc:Fallback>
        <oleObject progId="Equation.3" shapeId="1057" r:id="rId4"/>
      </mc:Fallback>
    </mc:AlternateContent>
    <mc:AlternateContent xmlns:mc="http://schemas.openxmlformats.org/markup-compatibility/2006">
      <mc:Choice Requires="x14">
        <oleObject progId="Equation.3" shapeId="1058" r:id="rId6">
          <objectPr defaultSize="0" autoPict="0" r:id="rId7">
            <anchor moveWithCells="1" sizeWithCells="1">
              <from>
                <xdr:col>2</xdr:col>
                <xdr:colOff>9525</xdr:colOff>
                <xdr:row>7</xdr:row>
                <xdr:rowOff>19050</xdr:rowOff>
              </from>
              <to>
                <xdr:col>2</xdr:col>
                <xdr:colOff>390525</xdr:colOff>
                <xdr:row>7</xdr:row>
                <xdr:rowOff>228600</xdr:rowOff>
              </to>
            </anchor>
          </objectPr>
        </oleObject>
      </mc:Choice>
      <mc:Fallback>
        <oleObject progId="Equation.3" shapeId="1058" r:id="rId6"/>
      </mc:Fallback>
    </mc:AlternateContent>
    <mc:AlternateContent xmlns:mc="http://schemas.openxmlformats.org/markup-compatibility/2006">
      <mc:Choice Requires="x14">
        <oleObject progId="Equation.3" shapeId="1059" r:id="rId8">
          <objectPr defaultSize="0" autoPict="0" r:id="rId9">
            <anchor moveWithCells="1" sizeWithCells="1">
              <from>
                <xdr:col>2</xdr:col>
                <xdr:colOff>0</xdr:colOff>
                <xdr:row>8</xdr:row>
                <xdr:rowOff>57150</xdr:rowOff>
              </from>
              <to>
                <xdr:col>2</xdr:col>
                <xdr:colOff>285750</xdr:colOff>
                <xdr:row>8</xdr:row>
                <xdr:rowOff>247650</xdr:rowOff>
              </to>
            </anchor>
          </objectPr>
        </oleObject>
      </mc:Choice>
      <mc:Fallback>
        <oleObject progId="Equation.3" shapeId="1059" r:id="rId8"/>
      </mc:Fallback>
    </mc:AlternateContent>
    <mc:AlternateContent xmlns:mc="http://schemas.openxmlformats.org/markup-compatibility/2006">
      <mc:Choice Requires="x14">
        <oleObject progId="Equation.3" shapeId="1060" r:id="rId10">
          <objectPr defaultSize="0" autoPict="0" r:id="rId11">
            <anchor moveWithCells="1" sizeWithCells="1">
              <from>
                <xdr:col>2</xdr:col>
                <xdr:colOff>0</xdr:colOff>
                <xdr:row>13</xdr:row>
                <xdr:rowOff>0</xdr:rowOff>
              </from>
              <to>
                <xdr:col>2</xdr:col>
                <xdr:colOff>352425</xdr:colOff>
                <xdr:row>13</xdr:row>
                <xdr:rowOff>314325</xdr:rowOff>
              </to>
            </anchor>
          </objectPr>
        </oleObject>
      </mc:Choice>
      <mc:Fallback>
        <oleObject progId="Equation.3" shapeId="1060" r:id="rId10"/>
      </mc:Fallback>
    </mc:AlternateContent>
    <mc:AlternateContent xmlns:mc="http://schemas.openxmlformats.org/markup-compatibility/2006">
      <mc:Choice Requires="x14">
        <oleObject progId="Equation.3" shapeId="1061" r:id="rId12">
          <objectPr defaultSize="0" autoPict="0" r:id="rId13">
            <anchor moveWithCells="1" sizeWithCells="1">
              <from>
                <xdr:col>2</xdr:col>
                <xdr:colOff>0</xdr:colOff>
                <xdr:row>14</xdr:row>
                <xdr:rowOff>0</xdr:rowOff>
              </from>
              <to>
                <xdr:col>2</xdr:col>
                <xdr:colOff>381000</xdr:colOff>
                <xdr:row>14</xdr:row>
                <xdr:rowOff>266700</xdr:rowOff>
              </to>
            </anchor>
          </objectPr>
        </oleObject>
      </mc:Choice>
      <mc:Fallback>
        <oleObject progId="Equation.3" shapeId="1061" r:id="rId12"/>
      </mc:Fallback>
    </mc:AlternateContent>
    <mc:AlternateContent xmlns:mc="http://schemas.openxmlformats.org/markup-compatibility/2006">
      <mc:Choice Requires="x14">
        <oleObject progId="Equation.3" shapeId="1062" r:id="rId14">
          <objectPr defaultSize="0" autoPict="0" r:id="rId15">
            <anchor moveWithCells="1" sizeWithCells="1">
              <from>
                <xdr:col>2</xdr:col>
                <xdr:colOff>0</xdr:colOff>
                <xdr:row>15</xdr:row>
                <xdr:rowOff>0</xdr:rowOff>
              </from>
              <to>
                <xdr:col>2</xdr:col>
                <xdr:colOff>371475</xdr:colOff>
                <xdr:row>15</xdr:row>
                <xdr:rowOff>257175</xdr:rowOff>
              </to>
            </anchor>
          </objectPr>
        </oleObject>
      </mc:Choice>
      <mc:Fallback>
        <oleObject progId="Equation.3" shapeId="1062" r:id="rId14"/>
      </mc:Fallback>
    </mc:AlternateContent>
    <mc:AlternateContent xmlns:mc="http://schemas.openxmlformats.org/markup-compatibility/2006">
      <mc:Choice Requires="x14">
        <oleObject progId="Equation.3" shapeId="1063" r:id="rId16">
          <objectPr defaultSize="0" autoPict="0" r:id="rId17">
            <anchor moveWithCells="1" sizeWithCells="1">
              <from>
                <xdr:col>2</xdr:col>
                <xdr:colOff>0</xdr:colOff>
                <xdr:row>16</xdr:row>
                <xdr:rowOff>0</xdr:rowOff>
              </from>
              <to>
                <xdr:col>2</xdr:col>
                <xdr:colOff>1200150</xdr:colOff>
                <xdr:row>16</xdr:row>
                <xdr:rowOff>457200</xdr:rowOff>
              </to>
            </anchor>
          </objectPr>
        </oleObject>
      </mc:Choice>
      <mc:Fallback>
        <oleObject progId="Equation.3" shapeId="1063" r:id="rId16"/>
      </mc:Fallback>
    </mc:AlternateContent>
    <mc:AlternateContent xmlns:mc="http://schemas.openxmlformats.org/markup-compatibility/2006">
      <mc:Choice Requires="x14">
        <oleObject progId="Equation.3" shapeId="1064" r:id="rId18">
          <objectPr defaultSize="0" autoPict="0" r:id="rId19">
            <anchor moveWithCells="1" sizeWithCells="1">
              <from>
                <xdr:col>2</xdr:col>
                <xdr:colOff>57150</xdr:colOff>
                <xdr:row>18</xdr:row>
                <xdr:rowOff>0</xdr:rowOff>
              </from>
              <to>
                <xdr:col>2</xdr:col>
                <xdr:colOff>419100</xdr:colOff>
                <xdr:row>18</xdr:row>
                <xdr:rowOff>228600</xdr:rowOff>
              </to>
            </anchor>
          </objectPr>
        </oleObject>
      </mc:Choice>
      <mc:Fallback>
        <oleObject progId="Equation.3" shapeId="1064" r:id="rId18"/>
      </mc:Fallback>
    </mc:AlternateContent>
    <mc:AlternateContent xmlns:mc="http://schemas.openxmlformats.org/markup-compatibility/2006">
      <mc:Choice Requires="x14">
        <oleObject progId="Equation.3" shapeId="1065" r:id="rId20">
          <objectPr defaultSize="0" autoPict="0" r:id="rId21">
            <anchor moveWithCells="1" sizeWithCells="1">
              <from>
                <xdr:col>2</xdr:col>
                <xdr:colOff>38100</xdr:colOff>
                <xdr:row>21</xdr:row>
                <xdr:rowOff>9525</xdr:rowOff>
              </from>
              <to>
                <xdr:col>2</xdr:col>
                <xdr:colOff>409575</xdr:colOff>
                <xdr:row>21</xdr:row>
                <xdr:rowOff>200025</xdr:rowOff>
              </to>
            </anchor>
          </objectPr>
        </oleObject>
      </mc:Choice>
      <mc:Fallback>
        <oleObject progId="Equation.3" shapeId="1065" r:id="rId20"/>
      </mc:Fallback>
    </mc:AlternateContent>
    <mc:AlternateContent xmlns:mc="http://schemas.openxmlformats.org/markup-compatibility/2006">
      <mc:Choice Requires="x14">
        <oleObject progId="Equation.3" shapeId="1066" r:id="rId22">
          <objectPr defaultSize="0" autoPict="0" r:id="rId23">
            <anchor moveWithCells="1" sizeWithCells="1">
              <from>
                <xdr:col>2</xdr:col>
                <xdr:colOff>38100</xdr:colOff>
                <xdr:row>19</xdr:row>
                <xdr:rowOff>171450</xdr:rowOff>
              </from>
              <to>
                <xdr:col>2</xdr:col>
                <xdr:colOff>504825</xdr:colOff>
                <xdr:row>20</xdr:row>
                <xdr:rowOff>219075</xdr:rowOff>
              </to>
            </anchor>
          </objectPr>
        </oleObject>
      </mc:Choice>
      <mc:Fallback>
        <oleObject progId="Equation.3" shapeId="1066" r:id="rId22"/>
      </mc:Fallback>
    </mc:AlternateContent>
    <mc:AlternateContent xmlns:mc="http://schemas.openxmlformats.org/markup-compatibility/2006">
      <mc:Choice Requires="x14">
        <oleObject progId="Equation.3" shapeId="1067" r:id="rId24">
          <objectPr defaultSize="0" autoPict="0" r:id="rId25">
            <anchor moveWithCells="1" sizeWithCells="1">
              <from>
                <xdr:col>2</xdr:col>
                <xdr:colOff>0</xdr:colOff>
                <xdr:row>22</xdr:row>
                <xdr:rowOff>0</xdr:rowOff>
              </from>
              <to>
                <xdr:col>2</xdr:col>
                <xdr:colOff>1152525</xdr:colOff>
                <xdr:row>22</xdr:row>
                <xdr:rowOff>495300</xdr:rowOff>
              </to>
            </anchor>
          </objectPr>
        </oleObject>
      </mc:Choice>
      <mc:Fallback>
        <oleObject progId="Equation.3" shapeId="1067" r:id="rId24"/>
      </mc:Fallback>
    </mc:AlternateContent>
    <mc:AlternateContent xmlns:mc="http://schemas.openxmlformats.org/markup-compatibility/2006">
      <mc:Choice Requires="x14">
        <oleObject progId="Equation.3" shapeId="1068" r:id="rId26">
          <objectPr defaultSize="0" autoPict="0" r:id="rId27">
            <anchor moveWithCells="1" sizeWithCells="1">
              <from>
                <xdr:col>2</xdr:col>
                <xdr:colOff>95250</xdr:colOff>
                <xdr:row>24</xdr:row>
                <xdr:rowOff>0</xdr:rowOff>
              </from>
              <to>
                <xdr:col>2</xdr:col>
                <xdr:colOff>333375</xdr:colOff>
                <xdr:row>24</xdr:row>
                <xdr:rowOff>228600</xdr:rowOff>
              </to>
            </anchor>
          </objectPr>
        </oleObject>
      </mc:Choice>
      <mc:Fallback>
        <oleObject progId="Equation.3" shapeId="1068" r:id="rId26"/>
      </mc:Fallback>
    </mc:AlternateContent>
    <mc:AlternateContent xmlns:mc="http://schemas.openxmlformats.org/markup-compatibility/2006">
      <mc:Choice Requires="x14">
        <oleObject progId="Equation.3" shapeId="1069" r:id="rId28">
          <objectPr defaultSize="0" autoPict="0" r:id="rId29">
            <anchor moveWithCells="1" sizeWithCells="1">
              <from>
                <xdr:col>2</xdr:col>
                <xdr:colOff>28575</xdr:colOff>
                <xdr:row>25</xdr:row>
                <xdr:rowOff>28575</xdr:rowOff>
              </from>
              <to>
                <xdr:col>2</xdr:col>
                <xdr:colOff>390525</xdr:colOff>
                <xdr:row>25</xdr:row>
                <xdr:rowOff>238125</xdr:rowOff>
              </to>
            </anchor>
          </objectPr>
        </oleObject>
      </mc:Choice>
      <mc:Fallback>
        <oleObject progId="Equation.3" shapeId="1069" r:id="rId28"/>
      </mc:Fallback>
    </mc:AlternateContent>
    <mc:AlternateContent xmlns:mc="http://schemas.openxmlformats.org/markup-compatibility/2006">
      <mc:Choice Requires="x14">
        <oleObject progId="Equation.3" shapeId="1070" r:id="rId30">
          <objectPr defaultSize="0" autoPict="0" r:id="rId23">
            <anchor moveWithCells="1" sizeWithCells="1">
              <from>
                <xdr:col>2</xdr:col>
                <xdr:colOff>38100</xdr:colOff>
                <xdr:row>26</xdr:row>
                <xdr:rowOff>19050</xdr:rowOff>
              </from>
              <to>
                <xdr:col>2</xdr:col>
                <xdr:colOff>428625</xdr:colOff>
                <xdr:row>26</xdr:row>
                <xdr:rowOff>247650</xdr:rowOff>
              </to>
            </anchor>
          </objectPr>
        </oleObject>
      </mc:Choice>
      <mc:Fallback>
        <oleObject progId="Equation.3" shapeId="1070" r:id="rId30"/>
      </mc:Fallback>
    </mc:AlternateContent>
    <mc:AlternateContent xmlns:mc="http://schemas.openxmlformats.org/markup-compatibility/2006">
      <mc:Choice Requires="x14">
        <oleObject progId="Equation.3" shapeId="1071" r:id="rId31">
          <objectPr defaultSize="0" autoPict="0" r:id="rId32">
            <anchor moveWithCells="1" sizeWithCells="1">
              <from>
                <xdr:col>2</xdr:col>
                <xdr:colOff>0</xdr:colOff>
                <xdr:row>27</xdr:row>
                <xdr:rowOff>0</xdr:rowOff>
              </from>
              <to>
                <xdr:col>2</xdr:col>
                <xdr:colOff>1066800</xdr:colOff>
                <xdr:row>27</xdr:row>
                <xdr:rowOff>485775</xdr:rowOff>
              </to>
            </anchor>
          </objectPr>
        </oleObject>
      </mc:Choice>
      <mc:Fallback>
        <oleObject progId="Equation.3" shapeId="1071" r:id="rId31"/>
      </mc:Fallback>
    </mc:AlternateContent>
    <mc:AlternateContent xmlns:mc="http://schemas.openxmlformats.org/markup-compatibility/2006">
      <mc:Choice Requires="x14">
        <oleObject progId="Equation.3" shapeId="1072" r:id="rId33">
          <objectPr defaultSize="0" autoPict="0" r:id="rId34">
            <anchor moveWithCells="1" sizeWithCells="1">
              <from>
                <xdr:col>2</xdr:col>
                <xdr:colOff>28575</xdr:colOff>
                <xdr:row>27</xdr:row>
                <xdr:rowOff>2657475</xdr:rowOff>
              </from>
              <to>
                <xdr:col>2</xdr:col>
                <xdr:colOff>333375</xdr:colOff>
                <xdr:row>28</xdr:row>
                <xdr:rowOff>238125</xdr:rowOff>
              </to>
            </anchor>
          </objectPr>
        </oleObject>
      </mc:Choice>
      <mc:Fallback>
        <oleObject progId="Equation.3" shapeId="1072" r:id="rId33"/>
      </mc:Fallback>
    </mc:AlternateContent>
    <mc:AlternateContent xmlns:mc="http://schemas.openxmlformats.org/markup-compatibility/2006">
      <mc:Choice Requires="x14">
        <oleObject progId="Equation.3" shapeId="1073" r:id="rId35">
          <objectPr defaultSize="0" autoPict="0" r:id="rId36">
            <anchor moveWithCells="1" sizeWithCells="1">
              <from>
                <xdr:col>2</xdr:col>
                <xdr:colOff>19050</xdr:colOff>
                <xdr:row>28</xdr:row>
                <xdr:rowOff>742950</xdr:rowOff>
              </from>
              <to>
                <xdr:col>2</xdr:col>
                <xdr:colOff>438150</xdr:colOff>
                <xdr:row>29</xdr:row>
                <xdr:rowOff>266700</xdr:rowOff>
              </to>
            </anchor>
          </objectPr>
        </oleObject>
      </mc:Choice>
      <mc:Fallback>
        <oleObject progId="Equation.3" shapeId="1073" r:id="rId35"/>
      </mc:Fallback>
    </mc:AlternateContent>
    <mc:AlternateContent xmlns:mc="http://schemas.openxmlformats.org/markup-compatibility/2006">
      <mc:Choice Requires="x14">
        <oleObject progId="Equation.3" shapeId="1074" r:id="rId37">
          <objectPr defaultSize="0" autoPict="0" r:id="rId38">
            <anchor moveWithCells="1" sizeWithCells="1">
              <from>
                <xdr:col>2</xdr:col>
                <xdr:colOff>0</xdr:colOff>
                <xdr:row>30</xdr:row>
                <xdr:rowOff>0</xdr:rowOff>
              </from>
              <to>
                <xdr:col>2</xdr:col>
                <xdr:colOff>438150</xdr:colOff>
                <xdr:row>30</xdr:row>
                <xdr:rowOff>266700</xdr:rowOff>
              </to>
            </anchor>
          </objectPr>
        </oleObject>
      </mc:Choice>
      <mc:Fallback>
        <oleObject progId="Equation.3" shapeId="1074" r:id="rId37"/>
      </mc:Fallback>
    </mc:AlternateContent>
    <mc:AlternateContent xmlns:mc="http://schemas.openxmlformats.org/markup-compatibility/2006">
      <mc:Choice Requires="x14">
        <oleObject progId="Equation.3" shapeId="1075" r:id="rId39">
          <objectPr defaultSize="0" autoPict="0" r:id="rId40">
            <anchor moveWithCells="1" sizeWithCells="1">
              <from>
                <xdr:col>2</xdr:col>
                <xdr:colOff>0</xdr:colOff>
                <xdr:row>32</xdr:row>
                <xdr:rowOff>0</xdr:rowOff>
              </from>
              <to>
                <xdr:col>2</xdr:col>
                <xdr:colOff>1562100</xdr:colOff>
                <xdr:row>32</xdr:row>
                <xdr:rowOff>523875</xdr:rowOff>
              </to>
            </anchor>
          </objectPr>
        </oleObject>
      </mc:Choice>
      <mc:Fallback>
        <oleObject progId="Equation.3" shapeId="1075" r:id="rId39"/>
      </mc:Fallback>
    </mc:AlternateContent>
    <mc:AlternateContent xmlns:mc="http://schemas.openxmlformats.org/markup-compatibility/2006">
      <mc:Choice Requires="x14">
        <oleObject progId="Equation.3" shapeId="1076" r:id="rId41">
          <objectPr defaultSize="0" autoPict="0" r:id="rId42">
            <anchor moveWithCells="1" sizeWithCells="1">
              <from>
                <xdr:col>2</xdr:col>
                <xdr:colOff>28575</xdr:colOff>
                <xdr:row>34</xdr:row>
                <xdr:rowOff>0</xdr:rowOff>
              </from>
              <to>
                <xdr:col>2</xdr:col>
                <xdr:colOff>485775</xdr:colOff>
                <xdr:row>34</xdr:row>
                <xdr:rowOff>247650</xdr:rowOff>
              </to>
            </anchor>
          </objectPr>
        </oleObject>
      </mc:Choice>
      <mc:Fallback>
        <oleObject progId="Equation.3" shapeId="1076" r:id="rId41"/>
      </mc:Fallback>
    </mc:AlternateContent>
    <mc:AlternateContent xmlns:mc="http://schemas.openxmlformats.org/markup-compatibility/2006">
      <mc:Choice Requires="x14">
        <oleObject progId="Equation.3" shapeId="1077" r:id="rId43">
          <objectPr defaultSize="0" autoPict="0" r:id="rId44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581025</xdr:colOff>
                <xdr:row>35</xdr:row>
                <xdr:rowOff>247650</xdr:rowOff>
              </to>
            </anchor>
          </objectPr>
        </oleObject>
      </mc:Choice>
      <mc:Fallback>
        <oleObject progId="Equation.3" shapeId="1077" r:id="rId43"/>
      </mc:Fallback>
    </mc:AlternateContent>
    <mc:AlternateContent xmlns:mc="http://schemas.openxmlformats.org/markup-compatibility/2006">
      <mc:Choice Requires="x14">
        <oleObject progId="Equation.3" shapeId="1078" r:id="rId45">
          <objectPr defaultSize="0" autoPict="0" r:id="rId46">
            <anchor moveWithCells="1" sizeWithCells="1">
              <from>
                <xdr:col>2</xdr:col>
                <xdr:colOff>0</xdr:colOff>
                <xdr:row>40</xdr:row>
                <xdr:rowOff>0</xdr:rowOff>
              </from>
              <to>
                <xdr:col>2</xdr:col>
                <xdr:colOff>1200150</xdr:colOff>
                <xdr:row>40</xdr:row>
                <xdr:rowOff>581025</xdr:rowOff>
              </to>
            </anchor>
          </objectPr>
        </oleObject>
      </mc:Choice>
      <mc:Fallback>
        <oleObject progId="Equation.3" shapeId="1078" r:id="rId45"/>
      </mc:Fallback>
    </mc:AlternateContent>
    <mc:AlternateContent xmlns:mc="http://schemas.openxmlformats.org/markup-compatibility/2006">
      <mc:Choice Requires="x14">
        <oleObject progId="Equation.3" shapeId="1079" r:id="rId47">
          <objectPr defaultSize="0" autoPict="0" r:id="rId48">
            <anchor moveWithCells="1" sizeWithCells="1">
              <from>
                <xdr:col>2</xdr:col>
                <xdr:colOff>47625</xdr:colOff>
                <xdr:row>43</xdr:row>
                <xdr:rowOff>0</xdr:rowOff>
              </from>
              <to>
                <xdr:col>2</xdr:col>
                <xdr:colOff>457200</xdr:colOff>
                <xdr:row>43</xdr:row>
                <xdr:rowOff>247650</xdr:rowOff>
              </to>
            </anchor>
          </objectPr>
        </oleObject>
      </mc:Choice>
      <mc:Fallback>
        <oleObject progId="Equation.3" shapeId="1079" r:id="rId47"/>
      </mc:Fallback>
    </mc:AlternateContent>
    <mc:AlternateContent xmlns:mc="http://schemas.openxmlformats.org/markup-compatibility/2006">
      <mc:Choice Requires="x14">
        <oleObject progId="Equation.3" shapeId="1080" r:id="rId49">
          <objectPr defaultSize="0" autoPict="0" r:id="rId44">
            <anchor moveWithCells="1" sizeWithCells="1">
              <from>
                <xdr:col>2</xdr:col>
                <xdr:colOff>28575</xdr:colOff>
                <xdr:row>44</xdr:row>
                <xdr:rowOff>0</xdr:rowOff>
              </from>
              <to>
                <xdr:col>2</xdr:col>
                <xdr:colOff>609600</xdr:colOff>
                <xdr:row>44</xdr:row>
                <xdr:rowOff>247650</xdr:rowOff>
              </to>
            </anchor>
          </objectPr>
        </oleObject>
      </mc:Choice>
      <mc:Fallback>
        <oleObject progId="Equation.3" shapeId="1080" r:id="rId49"/>
      </mc:Fallback>
    </mc:AlternateContent>
    <mc:AlternateContent xmlns:mc="http://schemas.openxmlformats.org/markup-compatibility/2006">
      <mc:Choice Requires="x14">
        <oleObject progId="Equation.3" shapeId="1081" r:id="rId50">
          <objectPr defaultSize="0" autoPict="0" r:id="rId51">
            <anchor moveWithCells="1" sizeWithCells="1">
              <from>
                <xdr:col>2</xdr:col>
                <xdr:colOff>0</xdr:colOff>
                <xdr:row>46</xdr:row>
                <xdr:rowOff>0</xdr:rowOff>
              </from>
              <to>
                <xdr:col>2</xdr:col>
                <xdr:colOff>1276350</xdr:colOff>
                <xdr:row>46</xdr:row>
                <xdr:rowOff>552450</xdr:rowOff>
              </to>
            </anchor>
          </objectPr>
        </oleObject>
      </mc:Choice>
      <mc:Fallback>
        <oleObject progId="Equation.3" shapeId="1081" r:id="rId50"/>
      </mc:Fallback>
    </mc:AlternateContent>
    <mc:AlternateContent xmlns:mc="http://schemas.openxmlformats.org/markup-compatibility/2006">
      <mc:Choice Requires="x14">
        <oleObject progId="Equation.3" shapeId="1082" r:id="rId52">
          <objectPr defaultSize="0" autoPict="0" r:id="rId53">
            <anchor moveWithCells="1" sizeWithCells="1">
              <from>
                <xdr:col>2</xdr:col>
                <xdr:colOff>76200</xdr:colOff>
                <xdr:row>48</xdr:row>
                <xdr:rowOff>9525</xdr:rowOff>
              </from>
              <to>
                <xdr:col>2</xdr:col>
                <xdr:colOff>381000</xdr:colOff>
                <xdr:row>48</xdr:row>
                <xdr:rowOff>228600</xdr:rowOff>
              </to>
            </anchor>
          </objectPr>
        </oleObject>
      </mc:Choice>
      <mc:Fallback>
        <oleObject progId="Equation.3" shapeId="1082" r:id="rId52"/>
      </mc:Fallback>
    </mc:AlternateContent>
    <mc:AlternateContent xmlns:mc="http://schemas.openxmlformats.org/markup-compatibility/2006">
      <mc:Choice Requires="x14">
        <oleObject progId="Equation.3" shapeId="1083" r:id="rId54">
          <objectPr defaultSize="0" autoPict="0" r:id="rId55">
            <anchor moveWithCells="1" sizeWithCells="1">
              <from>
                <xdr:col>2</xdr:col>
                <xdr:colOff>95250</xdr:colOff>
                <xdr:row>49</xdr:row>
                <xdr:rowOff>38100</xdr:rowOff>
              </from>
              <to>
                <xdr:col>2</xdr:col>
                <xdr:colOff>409575</xdr:colOff>
                <xdr:row>49</xdr:row>
                <xdr:rowOff>200025</xdr:rowOff>
              </to>
            </anchor>
          </objectPr>
        </oleObject>
      </mc:Choice>
      <mc:Fallback>
        <oleObject progId="Equation.3" shapeId="1083" r:id="rId54"/>
      </mc:Fallback>
    </mc:AlternateContent>
    <mc:AlternateContent xmlns:mc="http://schemas.openxmlformats.org/markup-compatibility/2006">
      <mc:Choice Requires="x14">
        <oleObject progId="Equation.3" shapeId="1084" r:id="rId56">
          <objectPr defaultSize="0" autoPict="0" r:id="rId57">
            <anchor moveWithCells="1" sizeWithCells="1">
              <from>
                <xdr:col>2</xdr:col>
                <xdr:colOff>47625</xdr:colOff>
                <xdr:row>50</xdr:row>
                <xdr:rowOff>0</xdr:rowOff>
              </from>
              <to>
                <xdr:col>2</xdr:col>
                <xdr:colOff>266700</xdr:colOff>
                <xdr:row>50</xdr:row>
                <xdr:rowOff>171450</xdr:rowOff>
              </to>
            </anchor>
          </objectPr>
        </oleObject>
      </mc:Choice>
      <mc:Fallback>
        <oleObject progId="Equation.3" shapeId="1084" r:id="rId56"/>
      </mc:Fallback>
    </mc:AlternateContent>
    <mc:AlternateContent xmlns:mc="http://schemas.openxmlformats.org/markup-compatibility/2006">
      <mc:Choice Requires="x14">
        <oleObject progId="Equation.3" shapeId="1085" r:id="rId58">
          <objectPr defaultSize="0" autoPict="0" r:id="rId59">
            <anchor moveWithCells="1" sizeWithCells="1">
              <from>
                <xdr:col>2</xdr:col>
                <xdr:colOff>0</xdr:colOff>
                <xdr:row>59</xdr:row>
                <xdr:rowOff>0</xdr:rowOff>
              </from>
              <to>
                <xdr:col>2</xdr:col>
                <xdr:colOff>1285875</xdr:colOff>
                <xdr:row>59</xdr:row>
                <xdr:rowOff>571500</xdr:rowOff>
              </to>
            </anchor>
          </objectPr>
        </oleObject>
      </mc:Choice>
      <mc:Fallback>
        <oleObject progId="Equation.3" shapeId="1085" r:id="rId58"/>
      </mc:Fallback>
    </mc:AlternateContent>
    <mc:AlternateContent xmlns:mc="http://schemas.openxmlformats.org/markup-compatibility/2006">
      <mc:Choice Requires="x14">
        <oleObject progId="Equation.3" shapeId="1086" r:id="rId60">
          <objectPr defaultSize="0" autoPict="0" r:id="rId61">
            <anchor moveWithCells="1" sizeWithCells="1">
              <from>
                <xdr:col>2</xdr:col>
                <xdr:colOff>85725</xdr:colOff>
                <xdr:row>61</xdr:row>
                <xdr:rowOff>19050</xdr:rowOff>
              </from>
              <to>
                <xdr:col>2</xdr:col>
                <xdr:colOff>361950</xdr:colOff>
                <xdr:row>61</xdr:row>
                <xdr:rowOff>219075</xdr:rowOff>
              </to>
            </anchor>
          </objectPr>
        </oleObject>
      </mc:Choice>
      <mc:Fallback>
        <oleObject progId="Equation.3" shapeId="1086" r:id="rId60"/>
      </mc:Fallback>
    </mc:AlternateContent>
    <mc:AlternateContent xmlns:mc="http://schemas.openxmlformats.org/markup-compatibility/2006">
      <mc:Choice Requires="x14">
        <oleObject progId="Equation.3" shapeId="1087" r:id="rId62">
          <objectPr defaultSize="0" autoPict="0" r:id="rId63">
            <anchor moveWithCells="1" sizeWithCells="1">
              <from>
                <xdr:col>2</xdr:col>
                <xdr:colOff>66675</xdr:colOff>
                <xdr:row>62</xdr:row>
                <xdr:rowOff>28575</xdr:rowOff>
              </from>
              <to>
                <xdr:col>2</xdr:col>
                <xdr:colOff>333375</xdr:colOff>
                <xdr:row>62</xdr:row>
                <xdr:rowOff>190500</xdr:rowOff>
              </to>
            </anchor>
          </objectPr>
        </oleObject>
      </mc:Choice>
      <mc:Fallback>
        <oleObject progId="Equation.3" shapeId="1087" r:id="rId62"/>
      </mc:Fallback>
    </mc:AlternateContent>
    <mc:AlternateContent xmlns:mc="http://schemas.openxmlformats.org/markup-compatibility/2006">
      <mc:Choice Requires="x14">
        <oleObject progId="Equation.3" shapeId="1088" r:id="rId64">
          <objectPr defaultSize="0" autoPict="0" r:id="rId65">
            <anchor moveWithCells="1" sizeWithCells="1">
              <from>
                <xdr:col>2</xdr:col>
                <xdr:colOff>47625</xdr:colOff>
                <xdr:row>63</xdr:row>
                <xdr:rowOff>38100</xdr:rowOff>
              </from>
              <to>
                <xdr:col>2</xdr:col>
                <xdr:colOff>266700</xdr:colOff>
                <xdr:row>63</xdr:row>
                <xdr:rowOff>209550</xdr:rowOff>
              </to>
            </anchor>
          </objectPr>
        </oleObject>
      </mc:Choice>
      <mc:Fallback>
        <oleObject progId="Equation.3" shapeId="1088" r:id="rId6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view="pageBreakPreview" zoomScale="200" zoomScaleNormal="100" zoomScaleSheetLayoutView="200" workbookViewId="0">
      <selection activeCell="Q21" sqref="Q21"/>
    </sheetView>
  </sheetViews>
  <sheetFormatPr defaultColWidth="9.140625" defaultRowHeight="15" x14ac:dyDescent="0.2"/>
  <cols>
    <col min="1" max="1" width="9.140625" style="158"/>
    <col min="2" max="2" width="13" style="158" bestFit="1" customWidth="1"/>
    <col min="3" max="3" width="48.140625" style="158" customWidth="1"/>
    <col min="4" max="4" width="16.28515625" style="175" customWidth="1"/>
    <col min="5" max="16384" width="9.140625" style="158"/>
  </cols>
  <sheetData>
    <row r="1" spans="1:4" ht="54" customHeight="1" x14ac:dyDescent="0.2">
      <c r="C1" s="1244" t="s">
        <v>3319</v>
      </c>
      <c r="D1" s="1244"/>
    </row>
    <row r="2" spans="1:4" ht="46.5" customHeight="1" x14ac:dyDescent="0.2">
      <c r="A2" s="1245" t="s">
        <v>2433</v>
      </c>
      <c r="B2" s="1245"/>
      <c r="C2" s="1245"/>
      <c r="D2" s="1245"/>
    </row>
    <row r="3" spans="1:4" ht="45" x14ac:dyDescent="0.2">
      <c r="A3" s="188" t="s">
        <v>2412</v>
      </c>
      <c r="B3" s="188" t="s">
        <v>2461</v>
      </c>
      <c r="C3" s="5" t="s">
        <v>2408</v>
      </c>
      <c r="D3" s="189" t="s">
        <v>2409</v>
      </c>
    </row>
    <row r="4" spans="1:4" x14ac:dyDescent="0.2">
      <c r="A4" s="172" t="s">
        <v>2463</v>
      </c>
      <c r="B4" s="172" t="s">
        <v>2465</v>
      </c>
      <c r="C4" s="176" t="s">
        <v>2434</v>
      </c>
      <c r="D4" s="174">
        <v>680.23</v>
      </c>
    </row>
    <row r="5" spans="1:4" x14ac:dyDescent="0.2">
      <c r="A5" s="172" t="s">
        <v>2463</v>
      </c>
      <c r="B5" s="172" t="s">
        <v>2464</v>
      </c>
      <c r="C5" s="176" t="s">
        <v>2435</v>
      </c>
      <c r="D5" s="174">
        <v>462.54</v>
      </c>
    </row>
  </sheetData>
  <mergeCells count="2">
    <mergeCell ref="C1:D1"/>
    <mergeCell ref="A2:D2"/>
  </mergeCells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3"/>
  <sheetViews>
    <sheetView view="pageBreakPreview" zoomScale="86" zoomScaleNormal="100" zoomScaleSheetLayoutView="86" workbookViewId="0">
      <pane ySplit="2" topLeftCell="A75" activePane="bottomLeft" state="frozen"/>
      <selection activeCell="Q21" sqref="Q21"/>
      <selection pane="bottomLeft" activeCell="A83" sqref="A83:C83"/>
    </sheetView>
  </sheetViews>
  <sheetFormatPr defaultColWidth="9.140625" defaultRowHeight="15" x14ac:dyDescent="0.2"/>
  <cols>
    <col min="1" max="1" width="17.5703125" style="173" customWidth="1"/>
    <col min="2" max="2" width="65" style="173" customWidth="1"/>
    <col min="3" max="3" width="13.42578125" style="547" customWidth="1"/>
    <col min="4" max="16384" width="9.140625" style="173"/>
  </cols>
  <sheetData>
    <row r="1" spans="1:3" ht="60.75" customHeight="1" x14ac:dyDescent="0.2">
      <c r="B1" s="1197" t="s">
        <v>3318</v>
      </c>
      <c r="C1" s="1197"/>
    </row>
    <row r="2" spans="1:3" ht="45.75" customHeight="1" x14ac:dyDescent="0.2">
      <c r="A2" s="1247" t="s">
        <v>2407</v>
      </c>
      <c r="B2" s="1247"/>
      <c r="C2" s="1247"/>
    </row>
    <row r="3" spans="1:3" ht="15.75" customHeight="1" x14ac:dyDescent="0.2">
      <c r="A3" s="179" t="s">
        <v>2436</v>
      </c>
      <c r="B3" s="814" t="s">
        <v>2408</v>
      </c>
      <c r="C3" s="815" t="s">
        <v>2409</v>
      </c>
    </row>
    <row r="4" spans="1:3" ht="15.75" x14ac:dyDescent="0.2">
      <c r="A4" s="178" t="s">
        <v>2437</v>
      </c>
      <c r="B4" s="178" t="s">
        <v>2410</v>
      </c>
      <c r="C4" s="177"/>
    </row>
    <row r="5" spans="1:3" x14ac:dyDescent="0.2">
      <c r="A5" s="262" t="s">
        <v>2438</v>
      </c>
      <c r="B5" s="816" t="s">
        <v>2411</v>
      </c>
      <c r="C5" s="174">
        <v>1086.81</v>
      </c>
    </row>
    <row r="6" spans="1:3" ht="30" x14ac:dyDescent="0.2">
      <c r="A6" s="262" t="s">
        <v>2439</v>
      </c>
      <c r="B6" s="816" t="s">
        <v>2416</v>
      </c>
      <c r="C6" s="174">
        <v>4884.01</v>
      </c>
    </row>
    <row r="7" spans="1:3" ht="30" x14ac:dyDescent="0.2">
      <c r="A7" s="262" t="s">
        <v>4113</v>
      </c>
      <c r="B7" s="816" t="s">
        <v>4114</v>
      </c>
      <c r="C7" s="174">
        <f>C5+3466</f>
        <v>4552.8100000000004</v>
      </c>
    </row>
    <row r="8" spans="1:3" ht="45" x14ac:dyDescent="0.2">
      <c r="A8" s="262" t="s">
        <v>4115</v>
      </c>
      <c r="B8" s="816" t="s">
        <v>4116</v>
      </c>
      <c r="C8" s="174">
        <f>C6+3466</f>
        <v>8350.01</v>
      </c>
    </row>
    <row r="9" spans="1:3" ht="30.75" customHeight="1" x14ac:dyDescent="0.2">
      <c r="A9" s="30" t="s">
        <v>2440</v>
      </c>
      <c r="B9" s="178" t="s">
        <v>2413</v>
      </c>
      <c r="C9" s="177"/>
    </row>
    <row r="10" spans="1:3" x14ac:dyDescent="0.2">
      <c r="A10" s="262" t="s">
        <v>2441</v>
      </c>
      <c r="B10" s="817" t="s">
        <v>2414</v>
      </c>
      <c r="C10" s="174">
        <v>1086.81</v>
      </c>
    </row>
    <row r="11" spans="1:3" ht="30" x14ac:dyDescent="0.2">
      <c r="A11" s="262" t="s">
        <v>2442</v>
      </c>
      <c r="B11" s="816" t="s">
        <v>2415</v>
      </c>
      <c r="C11" s="174">
        <v>4616.78</v>
      </c>
    </row>
    <row r="12" spans="1:3" ht="30" x14ac:dyDescent="0.2">
      <c r="A12" s="262" t="s">
        <v>4117</v>
      </c>
      <c r="B12" s="817" t="s">
        <v>4118</v>
      </c>
      <c r="C12" s="174">
        <f>C10+3466</f>
        <v>4552.8100000000004</v>
      </c>
    </row>
    <row r="13" spans="1:3" ht="45" x14ac:dyDescent="0.2">
      <c r="A13" s="262" t="s">
        <v>4119</v>
      </c>
      <c r="B13" s="816" t="s">
        <v>4120</v>
      </c>
      <c r="C13" s="174">
        <f>C11+3466</f>
        <v>8082.78</v>
      </c>
    </row>
    <row r="14" spans="1:3" ht="31.5" x14ac:dyDescent="0.2">
      <c r="A14" s="30" t="s">
        <v>2443</v>
      </c>
      <c r="B14" s="178" t="s">
        <v>2417</v>
      </c>
      <c r="C14" s="177"/>
    </row>
    <row r="15" spans="1:3" x14ac:dyDescent="0.2">
      <c r="A15" s="262" t="s">
        <v>2444</v>
      </c>
      <c r="B15" s="817" t="s">
        <v>2418</v>
      </c>
      <c r="C15" s="174">
        <v>956.5</v>
      </c>
    </row>
    <row r="16" spans="1:3" x14ac:dyDescent="0.2">
      <c r="A16" s="262" t="s">
        <v>2445</v>
      </c>
      <c r="B16" s="817" t="s">
        <v>2419</v>
      </c>
      <c r="C16" s="174">
        <v>560.6</v>
      </c>
    </row>
    <row r="17" spans="1:3" x14ac:dyDescent="0.2">
      <c r="A17" s="262" t="s">
        <v>2446</v>
      </c>
      <c r="B17" s="817" t="s">
        <v>2420</v>
      </c>
      <c r="C17" s="174">
        <v>723.1</v>
      </c>
    </row>
    <row r="18" spans="1:3" ht="15.75" x14ac:dyDescent="0.2">
      <c r="A18" s="30" t="s">
        <v>2447</v>
      </c>
      <c r="B18" s="178" t="s">
        <v>2421</v>
      </c>
      <c r="C18" s="177"/>
    </row>
    <row r="19" spans="1:3" ht="33.75" customHeight="1" x14ac:dyDescent="0.2">
      <c r="A19" s="262" t="s">
        <v>2448</v>
      </c>
      <c r="B19" s="817" t="s">
        <v>2422</v>
      </c>
      <c r="C19" s="174">
        <v>1227.0999999999999</v>
      </c>
    </row>
    <row r="20" spans="1:3" x14ac:dyDescent="0.2">
      <c r="A20" s="262" t="s">
        <v>2449</v>
      </c>
      <c r="B20" s="817" t="s">
        <v>2423</v>
      </c>
      <c r="C20" s="174">
        <v>2012.4</v>
      </c>
    </row>
    <row r="21" spans="1:3" x14ac:dyDescent="0.2">
      <c r="A21" s="262" t="s">
        <v>2450</v>
      </c>
      <c r="B21" s="817" t="s">
        <v>3299</v>
      </c>
      <c r="C21" s="174">
        <v>4319.3999999999996</v>
      </c>
    </row>
    <row r="22" spans="1:3" x14ac:dyDescent="0.2">
      <c r="A22" s="262" t="s">
        <v>2451</v>
      </c>
      <c r="B22" s="817" t="s">
        <v>2424</v>
      </c>
      <c r="C22" s="174">
        <v>1131.0999999999999</v>
      </c>
    </row>
    <row r="23" spans="1:3" x14ac:dyDescent="0.2">
      <c r="A23" s="262" t="s">
        <v>2452</v>
      </c>
      <c r="B23" s="817" t="s">
        <v>2425</v>
      </c>
      <c r="C23" s="174">
        <v>650.79999999999995</v>
      </c>
    </row>
    <row r="24" spans="1:3" s="879" customFormat="1" x14ac:dyDescent="0.2">
      <c r="A24" s="880" t="s">
        <v>4591</v>
      </c>
      <c r="B24" s="878" t="s">
        <v>4592</v>
      </c>
      <c r="C24" s="174">
        <v>694.31</v>
      </c>
    </row>
    <row r="25" spans="1:3" s="879" customFormat="1" x14ac:dyDescent="0.2">
      <c r="A25" s="880" t="s">
        <v>4593</v>
      </c>
      <c r="B25" s="878" t="s">
        <v>4594</v>
      </c>
      <c r="C25" s="174">
        <v>694.31</v>
      </c>
    </row>
    <row r="26" spans="1:3" ht="47.25" x14ac:dyDescent="0.2">
      <c r="A26" s="30" t="s">
        <v>2453</v>
      </c>
      <c r="B26" s="178" t="s">
        <v>4121</v>
      </c>
      <c r="C26" s="177"/>
    </row>
    <row r="27" spans="1:3" s="855" customFormat="1" ht="45" x14ac:dyDescent="0.2">
      <c r="A27" s="867" t="s">
        <v>4551</v>
      </c>
      <c r="B27" s="865" t="s">
        <v>4554</v>
      </c>
      <c r="C27" s="866">
        <v>294</v>
      </c>
    </row>
    <row r="28" spans="1:3" s="855" customFormat="1" ht="45" x14ac:dyDescent="0.2">
      <c r="A28" s="867" t="s">
        <v>4552</v>
      </c>
      <c r="B28" s="865" t="s">
        <v>4555</v>
      </c>
      <c r="C28" s="866">
        <v>390</v>
      </c>
    </row>
    <row r="29" spans="1:3" s="855" customFormat="1" ht="47.25" customHeight="1" x14ac:dyDescent="0.2">
      <c r="A29" s="867" t="s">
        <v>4553</v>
      </c>
      <c r="B29" s="865" t="s">
        <v>4556</v>
      </c>
      <c r="C29" s="866">
        <v>440</v>
      </c>
    </row>
    <row r="30" spans="1:3" ht="45" x14ac:dyDescent="0.2">
      <c r="A30" s="262" t="s">
        <v>2454</v>
      </c>
      <c r="B30" s="601" t="s">
        <v>2426</v>
      </c>
      <c r="C30" s="174">
        <v>553.52</v>
      </c>
    </row>
    <row r="31" spans="1:3" ht="30" x14ac:dyDescent="0.2">
      <c r="A31" s="262" t="s">
        <v>4122</v>
      </c>
      <c r="B31" s="601" t="s">
        <v>4123</v>
      </c>
      <c r="C31" s="174">
        <v>618.87</v>
      </c>
    </row>
    <row r="32" spans="1:3" ht="47.25" x14ac:dyDescent="0.2">
      <c r="A32" s="30" t="s">
        <v>2453</v>
      </c>
      <c r="B32" s="178" t="s">
        <v>4124</v>
      </c>
      <c r="C32" s="174"/>
    </row>
    <row r="33" spans="1:3" x14ac:dyDescent="0.2">
      <c r="A33" s="262" t="s">
        <v>2455</v>
      </c>
      <c r="B33" s="601" t="s">
        <v>2427</v>
      </c>
      <c r="C33" s="174">
        <v>1013.76</v>
      </c>
    </row>
    <row r="34" spans="1:3" x14ac:dyDescent="0.2">
      <c r="A34" s="262" t="s">
        <v>2456</v>
      </c>
      <c r="B34" s="601" t="s">
        <v>2428</v>
      </c>
      <c r="C34" s="174">
        <v>2127.65</v>
      </c>
    </row>
    <row r="35" spans="1:3" ht="30" x14ac:dyDescent="0.2">
      <c r="A35" s="262" t="s">
        <v>2457</v>
      </c>
      <c r="B35" s="601" t="s">
        <v>2429</v>
      </c>
      <c r="C35" s="174">
        <v>3744.5</v>
      </c>
    </row>
    <row r="36" spans="1:3" ht="30" x14ac:dyDescent="0.2">
      <c r="A36" s="262" t="s">
        <v>2458</v>
      </c>
      <c r="B36" s="601" t="s">
        <v>2430</v>
      </c>
      <c r="C36" s="174">
        <v>1429.19</v>
      </c>
    </row>
    <row r="37" spans="1:3" x14ac:dyDescent="0.2">
      <c r="A37" s="262" t="s">
        <v>2459</v>
      </c>
      <c r="B37" s="601" t="s">
        <v>2431</v>
      </c>
      <c r="C37" s="174">
        <v>1472.11</v>
      </c>
    </row>
    <row r="38" spans="1:3" x14ac:dyDescent="0.2">
      <c r="A38" s="262" t="s">
        <v>2460</v>
      </c>
      <c r="B38" s="601" t="s">
        <v>2432</v>
      </c>
      <c r="C38" s="174">
        <v>1381.15</v>
      </c>
    </row>
    <row r="39" spans="1:3" s="889" customFormat="1" ht="30" x14ac:dyDescent="0.2">
      <c r="A39" s="890" t="s">
        <v>4630</v>
      </c>
      <c r="B39" s="600" t="s">
        <v>4631</v>
      </c>
      <c r="C39" s="174">
        <v>14500</v>
      </c>
    </row>
    <row r="40" spans="1:3" s="889" customFormat="1" ht="30" x14ac:dyDescent="0.2">
      <c r="A40" s="890" t="s">
        <v>4632</v>
      </c>
      <c r="B40" s="600" t="s">
        <v>4633</v>
      </c>
      <c r="C40" s="174">
        <v>14000</v>
      </c>
    </row>
    <row r="41" spans="1:3" s="889" customFormat="1" ht="30" x14ac:dyDescent="0.2">
      <c r="A41" s="890" t="s">
        <v>4634</v>
      </c>
      <c r="B41" s="600" t="s">
        <v>4635</v>
      </c>
      <c r="C41" s="174">
        <v>14000</v>
      </c>
    </row>
    <row r="42" spans="1:3" s="889" customFormat="1" ht="30" x14ac:dyDescent="0.2">
      <c r="A42" s="890" t="s">
        <v>4636</v>
      </c>
      <c r="B42" s="600" t="s">
        <v>4637</v>
      </c>
      <c r="C42" s="174">
        <v>10500</v>
      </c>
    </row>
    <row r="43" spans="1:3" ht="47.25" x14ac:dyDescent="0.2">
      <c r="A43" s="179" t="s">
        <v>4125</v>
      </c>
      <c r="B43" s="179" t="s">
        <v>4126</v>
      </c>
      <c r="C43" s="174"/>
    </row>
    <row r="44" spans="1:3" ht="30" x14ac:dyDescent="0.2">
      <c r="A44" s="262" t="s">
        <v>4127</v>
      </c>
      <c r="B44" s="818" t="s">
        <v>4128</v>
      </c>
      <c r="C44" s="174">
        <v>10535</v>
      </c>
    </row>
    <row r="45" spans="1:3" ht="30" x14ac:dyDescent="0.2">
      <c r="A45" s="262" t="s">
        <v>4129</v>
      </c>
      <c r="B45" s="818" t="s">
        <v>4130</v>
      </c>
      <c r="C45" s="174">
        <v>7705</v>
      </c>
    </row>
    <row r="46" spans="1:3" ht="30" x14ac:dyDescent="0.2">
      <c r="A46" s="262" t="s">
        <v>4131</v>
      </c>
      <c r="B46" s="818" t="s">
        <v>4132</v>
      </c>
      <c r="C46" s="174">
        <v>7575</v>
      </c>
    </row>
    <row r="47" spans="1:3" ht="30" x14ac:dyDescent="0.2">
      <c r="A47" s="262" t="s">
        <v>4133</v>
      </c>
      <c r="B47" s="818" t="s">
        <v>4134</v>
      </c>
      <c r="C47" s="174">
        <v>7890</v>
      </c>
    </row>
    <row r="48" spans="1:3" ht="30" x14ac:dyDescent="0.2">
      <c r="A48" s="262" t="s">
        <v>4135</v>
      </c>
      <c r="B48" s="818" t="s">
        <v>4136</v>
      </c>
      <c r="C48" s="174">
        <v>7000</v>
      </c>
    </row>
    <row r="49" spans="1:3" ht="30" x14ac:dyDescent="0.2">
      <c r="A49" s="262" t="s">
        <v>4137</v>
      </c>
      <c r="B49" s="818" t="s">
        <v>4138</v>
      </c>
      <c r="C49" s="174">
        <v>7210</v>
      </c>
    </row>
    <row r="50" spans="1:3" ht="30" x14ac:dyDescent="0.2">
      <c r="A50" s="262" t="s">
        <v>4139</v>
      </c>
      <c r="B50" s="818" t="s">
        <v>4140</v>
      </c>
      <c r="C50" s="174">
        <v>8260</v>
      </c>
    </row>
    <row r="51" spans="1:3" ht="30" x14ac:dyDescent="0.2">
      <c r="A51" s="262" t="s">
        <v>4141</v>
      </c>
      <c r="B51" s="818" t="s">
        <v>4142</v>
      </c>
      <c r="C51" s="174">
        <v>17500</v>
      </c>
    </row>
    <row r="52" spans="1:3" ht="30" x14ac:dyDescent="0.2">
      <c r="A52" s="262" t="s">
        <v>4143</v>
      </c>
      <c r="B52" s="818" t="s">
        <v>4144</v>
      </c>
      <c r="C52" s="174">
        <v>6639</v>
      </c>
    </row>
    <row r="53" spans="1:3" ht="30" x14ac:dyDescent="0.2">
      <c r="A53" s="262" t="s">
        <v>4145</v>
      </c>
      <c r="B53" s="818" t="s">
        <v>4146</v>
      </c>
      <c r="C53" s="174">
        <v>16915</v>
      </c>
    </row>
    <row r="54" spans="1:3" ht="30" x14ac:dyDescent="0.2">
      <c r="A54" s="262" t="s">
        <v>4147</v>
      </c>
      <c r="B54" s="818" t="s">
        <v>4148</v>
      </c>
      <c r="C54" s="819">
        <v>18200</v>
      </c>
    </row>
    <row r="55" spans="1:3" x14ac:dyDescent="0.2">
      <c r="A55" s="262" t="s">
        <v>4149</v>
      </c>
      <c r="B55" s="818" t="s">
        <v>4150</v>
      </c>
      <c r="C55" s="819">
        <v>17400</v>
      </c>
    </row>
    <row r="56" spans="1:3" s="855" customFormat="1" ht="30" x14ac:dyDescent="0.2">
      <c r="A56" s="172" t="s">
        <v>4557</v>
      </c>
      <c r="B56" s="865" t="s">
        <v>4558</v>
      </c>
      <c r="C56" s="868">
        <v>11374</v>
      </c>
    </row>
    <row r="57" spans="1:3" s="855" customFormat="1" ht="45" x14ac:dyDescent="0.2">
      <c r="A57" s="172" t="s">
        <v>4559</v>
      </c>
      <c r="B57" s="865" t="s">
        <v>4560</v>
      </c>
      <c r="C57" s="868">
        <v>15000</v>
      </c>
    </row>
    <row r="58" spans="1:3" s="855" customFormat="1" ht="60" x14ac:dyDescent="0.2">
      <c r="A58" s="172" t="s">
        <v>4561</v>
      </c>
      <c r="B58" s="865" t="s">
        <v>4562</v>
      </c>
      <c r="C58" s="868">
        <v>19000</v>
      </c>
    </row>
    <row r="59" spans="1:3" s="855" customFormat="1" ht="60" x14ac:dyDescent="0.2">
      <c r="A59" s="172" t="s">
        <v>4563</v>
      </c>
      <c r="B59" s="865" t="s">
        <v>4564</v>
      </c>
      <c r="C59" s="868">
        <v>19000</v>
      </c>
    </row>
    <row r="60" spans="1:3" s="855" customFormat="1" ht="105" x14ac:dyDescent="0.2">
      <c r="A60" s="172" t="s">
        <v>4565</v>
      </c>
      <c r="B60" s="865" t="s">
        <v>4566</v>
      </c>
      <c r="C60" s="868">
        <v>25000</v>
      </c>
    </row>
    <row r="61" spans="1:3" s="855" customFormat="1" ht="45" x14ac:dyDescent="0.2">
      <c r="A61" s="172" t="s">
        <v>4567</v>
      </c>
      <c r="B61" s="865" t="s">
        <v>4568</v>
      </c>
      <c r="C61" s="868">
        <v>14000</v>
      </c>
    </row>
    <row r="62" spans="1:3" s="855" customFormat="1" ht="30" x14ac:dyDescent="0.2">
      <c r="A62" s="172" t="s">
        <v>4569</v>
      </c>
      <c r="B62" s="865" t="s">
        <v>4570</v>
      </c>
      <c r="C62" s="868">
        <v>28000</v>
      </c>
    </row>
    <row r="63" spans="1:3" s="855" customFormat="1" ht="45" x14ac:dyDescent="0.2">
      <c r="A63" s="172" t="s">
        <v>4571</v>
      </c>
      <c r="B63" s="865" t="s">
        <v>4572</v>
      </c>
      <c r="C63" s="868">
        <v>45000</v>
      </c>
    </row>
    <row r="64" spans="1:3" s="889" customFormat="1" x14ac:dyDescent="0.2">
      <c r="A64" s="172" t="s">
        <v>4638</v>
      </c>
      <c r="B64" s="865" t="s">
        <v>4639</v>
      </c>
      <c r="C64" s="868">
        <v>9870</v>
      </c>
    </row>
    <row r="65" spans="1:3" s="889" customFormat="1" ht="30" x14ac:dyDescent="0.2">
      <c r="A65" s="172" t="s">
        <v>4640</v>
      </c>
      <c r="B65" s="865" t="s">
        <v>4641</v>
      </c>
      <c r="C65" s="868">
        <v>10500</v>
      </c>
    </row>
    <row r="66" spans="1:3" s="889" customFormat="1" x14ac:dyDescent="0.2">
      <c r="A66" s="172" t="s">
        <v>4642</v>
      </c>
      <c r="B66" s="865" t="s">
        <v>4643</v>
      </c>
      <c r="C66" s="868">
        <v>18500</v>
      </c>
    </row>
    <row r="67" spans="1:3" s="889" customFormat="1" ht="30" x14ac:dyDescent="0.2">
      <c r="A67" s="172" t="s">
        <v>4644</v>
      </c>
      <c r="B67" s="865" t="s">
        <v>4645</v>
      </c>
      <c r="C67" s="868">
        <v>11500</v>
      </c>
    </row>
    <row r="68" spans="1:3" s="889" customFormat="1" x14ac:dyDescent="0.2">
      <c r="A68" s="172" t="s">
        <v>4646</v>
      </c>
      <c r="B68" s="865" t="s">
        <v>4647</v>
      </c>
      <c r="C68" s="868">
        <v>9900</v>
      </c>
    </row>
    <row r="69" spans="1:3" s="889" customFormat="1" x14ac:dyDescent="0.2">
      <c r="A69" s="172" t="s">
        <v>4648</v>
      </c>
      <c r="B69" s="865" t="s">
        <v>4649</v>
      </c>
      <c r="C69" s="868">
        <v>11250</v>
      </c>
    </row>
    <row r="70" spans="1:3" s="889" customFormat="1" ht="30" x14ac:dyDescent="0.2">
      <c r="A70" s="172" t="s">
        <v>4650</v>
      </c>
      <c r="B70" s="865" t="s">
        <v>4651</v>
      </c>
      <c r="C70" s="868">
        <v>12800</v>
      </c>
    </row>
    <row r="71" spans="1:3" s="889" customFormat="1" ht="30" x14ac:dyDescent="0.2">
      <c r="A71" s="172" t="s">
        <v>4652</v>
      </c>
      <c r="B71" s="865" t="s">
        <v>4653</v>
      </c>
      <c r="C71" s="868">
        <v>16500</v>
      </c>
    </row>
    <row r="72" spans="1:3" s="889" customFormat="1" x14ac:dyDescent="0.2">
      <c r="A72" s="172" t="s">
        <v>4654</v>
      </c>
      <c r="B72" s="865" t="s">
        <v>4655</v>
      </c>
      <c r="C72" s="868">
        <v>9000</v>
      </c>
    </row>
    <row r="73" spans="1:3" s="889" customFormat="1" ht="30" x14ac:dyDescent="0.2">
      <c r="A73" s="172" t="s">
        <v>4656</v>
      </c>
      <c r="B73" s="865" t="s">
        <v>4657</v>
      </c>
      <c r="C73" s="868">
        <v>17500</v>
      </c>
    </row>
    <row r="74" spans="1:3" s="889" customFormat="1" ht="30" x14ac:dyDescent="0.2">
      <c r="A74" s="172" t="s">
        <v>4658</v>
      </c>
      <c r="B74" s="865" t="s">
        <v>4659</v>
      </c>
      <c r="C74" s="868">
        <v>17500</v>
      </c>
    </row>
    <row r="75" spans="1:3" s="889" customFormat="1" ht="45" x14ac:dyDescent="0.2">
      <c r="A75" s="172" t="s">
        <v>4660</v>
      </c>
      <c r="B75" s="865" t="s">
        <v>4661</v>
      </c>
      <c r="C75" s="868">
        <v>17500</v>
      </c>
    </row>
    <row r="76" spans="1:3" s="889" customFormat="1" ht="45" x14ac:dyDescent="0.2">
      <c r="A76" s="172" t="s">
        <v>4662</v>
      </c>
      <c r="B76" s="865" t="s">
        <v>4663</v>
      </c>
      <c r="C76" s="868">
        <v>19600</v>
      </c>
    </row>
    <row r="77" spans="1:3" s="889" customFormat="1" ht="45" x14ac:dyDescent="0.2">
      <c r="A77" s="172" t="s">
        <v>4664</v>
      </c>
      <c r="B77" s="865" t="s">
        <v>4665</v>
      </c>
      <c r="C77" s="868">
        <v>19600</v>
      </c>
    </row>
    <row r="78" spans="1:3" s="870" customFormat="1" ht="33" customHeight="1" x14ac:dyDescent="0.2">
      <c r="A78" s="179" t="s">
        <v>4577</v>
      </c>
      <c r="B78" s="179" t="s">
        <v>4578</v>
      </c>
      <c r="C78" s="174" t="s">
        <v>4589</v>
      </c>
    </row>
    <row r="79" spans="1:3" s="870" customFormat="1" ht="52.5" customHeight="1" x14ac:dyDescent="0.2">
      <c r="A79" s="818" t="s">
        <v>4579</v>
      </c>
      <c r="B79" s="876" t="s">
        <v>4586</v>
      </c>
      <c r="C79" s="874">
        <v>496.32</v>
      </c>
    </row>
    <row r="80" spans="1:3" s="871" customFormat="1" ht="45" x14ac:dyDescent="0.2">
      <c r="A80" s="865" t="s">
        <v>4587</v>
      </c>
      <c r="B80" s="865" t="s">
        <v>4588</v>
      </c>
      <c r="C80" s="877">
        <v>945</v>
      </c>
    </row>
    <row r="81" spans="1:3" s="870" customFormat="1" ht="30" x14ac:dyDescent="0.2">
      <c r="A81" s="818" t="s">
        <v>5452</v>
      </c>
      <c r="B81" s="1010" t="s">
        <v>5453</v>
      </c>
      <c r="C81" s="874">
        <v>1700</v>
      </c>
    </row>
    <row r="82" spans="1:3" ht="116.25" customHeight="1" x14ac:dyDescent="0.2">
      <c r="A82" s="1246" t="s">
        <v>4152</v>
      </c>
      <c r="B82" s="1246"/>
      <c r="C82" s="1246"/>
    </row>
    <row r="83" spans="1:3" ht="75" customHeight="1" x14ac:dyDescent="0.2">
      <c r="A83" s="1246" t="s">
        <v>4151</v>
      </c>
      <c r="B83" s="1246"/>
      <c r="C83" s="1246"/>
    </row>
  </sheetData>
  <mergeCells count="4">
    <mergeCell ref="A83:C83"/>
    <mergeCell ref="B1:C1"/>
    <mergeCell ref="A2:C2"/>
    <mergeCell ref="A82:C82"/>
  </mergeCells>
  <pageMargins left="0.7" right="0.7" top="0.75" bottom="0.75" header="0.3" footer="0.3"/>
  <pageSetup paperSize="9" scale="93" orientation="portrait" verticalDpi="0" r:id="rId1"/>
  <rowBreaks count="1" manualBreakCount="1">
    <brk id="77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27"/>
  <sheetViews>
    <sheetView view="pageBreakPreview" zoomScale="98" zoomScaleNormal="120" zoomScaleSheetLayoutView="98" workbookViewId="0">
      <pane ySplit="3" topLeftCell="A570" activePane="bottomLeft" state="frozen"/>
      <selection activeCell="Q21" sqref="Q21"/>
      <selection pane="bottomLeft" activeCell="B591" sqref="B591"/>
    </sheetView>
  </sheetViews>
  <sheetFormatPr defaultColWidth="8.85546875" defaultRowHeight="12.75" x14ac:dyDescent="0.2"/>
  <cols>
    <col min="1" max="1" width="9.42578125" style="548" customWidth="1"/>
    <col min="2" max="2" width="89.140625" style="576" customWidth="1"/>
    <col min="3" max="3" width="21.5703125" style="232" customWidth="1"/>
    <col min="4" max="16384" width="8.85546875" style="232"/>
  </cols>
  <sheetData>
    <row r="1" spans="1:3" ht="60.75" customHeight="1" x14ac:dyDescent="0.2">
      <c r="B1" s="1100" t="s">
        <v>4177</v>
      </c>
      <c r="C1" s="1100"/>
    </row>
    <row r="2" spans="1:3" ht="48" customHeight="1" x14ac:dyDescent="0.2">
      <c r="A2" s="1089" t="s">
        <v>3944</v>
      </c>
      <c r="B2" s="1089"/>
      <c r="C2" s="1089"/>
    </row>
    <row r="3" spans="1:3" ht="22.5" customHeight="1" x14ac:dyDescent="0.2">
      <c r="A3" s="1101" t="s">
        <v>709</v>
      </c>
      <c r="B3" s="1102" t="s">
        <v>3954</v>
      </c>
      <c r="C3" s="1103" t="s">
        <v>3953</v>
      </c>
    </row>
    <row r="4" spans="1:3" ht="26.25" customHeight="1" x14ac:dyDescent="0.2">
      <c r="A4" s="1101"/>
      <c r="B4" s="1102"/>
      <c r="C4" s="1103"/>
    </row>
    <row r="5" spans="1:3" x14ac:dyDescent="0.2">
      <c r="A5" s="258" t="s">
        <v>3331</v>
      </c>
      <c r="B5" s="1104" t="s">
        <v>3332</v>
      </c>
      <c r="C5" s="1104"/>
    </row>
    <row r="6" spans="1:3" x14ac:dyDescent="0.2">
      <c r="A6" s="218" t="s">
        <v>1928</v>
      </c>
      <c r="B6" s="843" t="s">
        <v>3333</v>
      </c>
      <c r="C6" s="220">
        <v>2804</v>
      </c>
    </row>
    <row r="7" spans="1:3" x14ac:dyDescent="0.2">
      <c r="A7" s="218" t="s">
        <v>3334</v>
      </c>
      <c r="B7" s="843" t="s">
        <v>3335</v>
      </c>
      <c r="C7" s="220">
        <v>8412</v>
      </c>
    </row>
    <row r="8" spans="1:3" x14ac:dyDescent="0.2">
      <c r="A8" s="550" t="s">
        <v>3336</v>
      </c>
      <c r="B8" s="843" t="s">
        <v>3337</v>
      </c>
      <c r="C8" s="220">
        <v>127.75</v>
      </c>
    </row>
    <row r="9" spans="1:3" ht="12" customHeight="1" x14ac:dyDescent="0.2">
      <c r="A9" s="550" t="s">
        <v>4178</v>
      </c>
      <c r="B9" s="843" t="s">
        <v>3338</v>
      </c>
      <c r="C9" s="220">
        <v>382</v>
      </c>
    </row>
    <row r="10" spans="1:3" ht="12" customHeight="1" x14ac:dyDescent="0.2">
      <c r="A10" s="218" t="s">
        <v>3339</v>
      </c>
      <c r="B10" s="843" t="s">
        <v>3340</v>
      </c>
      <c r="C10" s="220">
        <v>119</v>
      </c>
    </row>
    <row r="11" spans="1:3" x14ac:dyDescent="0.2">
      <c r="A11" s="550" t="s">
        <v>1490</v>
      </c>
      <c r="B11" s="843" t="s">
        <v>3341</v>
      </c>
      <c r="C11" s="220">
        <v>57</v>
      </c>
    </row>
    <row r="12" spans="1:3" x14ac:dyDescent="0.2">
      <c r="A12" s="258" t="s">
        <v>3342</v>
      </c>
      <c r="B12" s="1087" t="s">
        <v>2435</v>
      </c>
      <c r="C12" s="1087"/>
    </row>
    <row r="13" spans="1:3" x14ac:dyDescent="0.2">
      <c r="A13" s="550" t="s">
        <v>427</v>
      </c>
      <c r="B13" s="216" t="s">
        <v>3343</v>
      </c>
      <c r="C13" s="231">
        <v>462.54</v>
      </c>
    </row>
    <row r="14" spans="1:3" x14ac:dyDescent="0.2">
      <c r="A14" s="258" t="s">
        <v>3344</v>
      </c>
      <c r="B14" s="1087" t="s">
        <v>3345</v>
      </c>
      <c r="C14" s="1087"/>
    </row>
    <row r="15" spans="1:3" x14ac:dyDescent="0.2">
      <c r="A15" s="550" t="s">
        <v>3346</v>
      </c>
      <c r="B15" s="216" t="s">
        <v>2434</v>
      </c>
      <c r="C15" s="231">
        <v>680.23</v>
      </c>
    </row>
    <row r="16" spans="1:3" x14ac:dyDescent="0.2">
      <c r="A16" s="549" t="s">
        <v>382</v>
      </c>
      <c r="B16" s="1087" t="s">
        <v>3347</v>
      </c>
      <c r="C16" s="1087"/>
    </row>
    <row r="17" spans="1:3" ht="25.5" x14ac:dyDescent="0.2">
      <c r="A17" s="1116" t="s">
        <v>1932</v>
      </c>
      <c r="B17" s="217" t="s">
        <v>4179</v>
      </c>
      <c r="C17" s="1098">
        <v>286</v>
      </c>
    </row>
    <row r="18" spans="1:3" ht="25.5" x14ac:dyDescent="0.2">
      <c r="A18" s="1116"/>
      <c r="B18" s="219" t="s">
        <v>4180</v>
      </c>
      <c r="C18" s="1099"/>
    </row>
    <row r="19" spans="1:3" ht="25.5" x14ac:dyDescent="0.2">
      <c r="A19" s="554" t="s">
        <v>1933</v>
      </c>
      <c r="B19" s="217" t="s">
        <v>4181</v>
      </c>
      <c r="C19" s="220">
        <v>573</v>
      </c>
    </row>
    <row r="20" spans="1:3" ht="25.5" x14ac:dyDescent="0.2">
      <c r="A20" s="550" t="s">
        <v>3348</v>
      </c>
      <c r="B20" s="219" t="s">
        <v>4182</v>
      </c>
      <c r="C20" s="220">
        <v>601</v>
      </c>
    </row>
    <row r="21" spans="1:3" ht="25.5" x14ac:dyDescent="0.2">
      <c r="A21" s="550" t="s">
        <v>3349</v>
      </c>
      <c r="B21" s="216" t="s">
        <v>4183</v>
      </c>
      <c r="C21" s="220">
        <v>477</v>
      </c>
    </row>
    <row r="22" spans="1:3" ht="25.5" x14ac:dyDescent="0.2">
      <c r="A22" s="550" t="s">
        <v>3350</v>
      </c>
      <c r="B22" s="216" t="s">
        <v>4184</v>
      </c>
      <c r="C22" s="220">
        <v>602</v>
      </c>
    </row>
    <row r="23" spans="1:3" x14ac:dyDescent="0.2">
      <c r="A23" s="550" t="s">
        <v>3351</v>
      </c>
      <c r="B23" s="216" t="s">
        <v>4185</v>
      </c>
      <c r="C23" s="220">
        <v>657</v>
      </c>
    </row>
    <row r="24" spans="1:3" ht="25.5" x14ac:dyDescent="0.2">
      <c r="A24" s="550" t="s">
        <v>3352</v>
      </c>
      <c r="B24" s="216" t="s">
        <v>4186</v>
      </c>
      <c r="C24" s="220">
        <v>657</v>
      </c>
    </row>
    <row r="25" spans="1:3" x14ac:dyDescent="0.2">
      <c r="A25" s="550" t="s">
        <v>3353</v>
      </c>
      <c r="B25" s="216" t="s">
        <v>4187</v>
      </c>
      <c r="C25" s="220">
        <v>657</v>
      </c>
    </row>
    <row r="26" spans="1:3" x14ac:dyDescent="0.2">
      <c r="A26" s="550" t="s">
        <v>3354</v>
      </c>
      <c r="B26" s="552" t="s">
        <v>3355</v>
      </c>
      <c r="C26" s="220">
        <v>372</v>
      </c>
    </row>
    <row r="27" spans="1:3" ht="25.5" x14ac:dyDescent="0.2">
      <c r="A27" s="550" t="s">
        <v>3356</v>
      </c>
      <c r="B27" s="216" t="s">
        <v>4188</v>
      </c>
      <c r="C27" s="220">
        <v>161</v>
      </c>
    </row>
    <row r="28" spans="1:3" ht="25.5" x14ac:dyDescent="0.2">
      <c r="A28" s="550" t="s">
        <v>3357</v>
      </c>
      <c r="B28" s="216" t="s">
        <v>4189</v>
      </c>
      <c r="C28" s="220">
        <v>334</v>
      </c>
    </row>
    <row r="29" spans="1:3" ht="25.5" x14ac:dyDescent="0.2">
      <c r="A29" s="550" t="s">
        <v>3358</v>
      </c>
      <c r="B29" s="216" t="s">
        <v>4190</v>
      </c>
      <c r="C29" s="220">
        <v>573</v>
      </c>
    </row>
    <row r="30" spans="1:3" x14ac:dyDescent="0.2">
      <c r="A30" s="218" t="s">
        <v>1934</v>
      </c>
      <c r="B30" s="1087" t="s">
        <v>3359</v>
      </c>
      <c r="C30" s="1087"/>
    </row>
    <row r="31" spans="1:3" ht="25.5" x14ac:dyDescent="0.2">
      <c r="A31" s="550" t="s">
        <v>3360</v>
      </c>
      <c r="B31" s="216" t="s">
        <v>4191</v>
      </c>
      <c r="C31" s="220">
        <v>191</v>
      </c>
    </row>
    <row r="32" spans="1:3" ht="25.5" x14ac:dyDescent="0.2">
      <c r="A32" s="1085" t="s">
        <v>3361</v>
      </c>
      <c r="B32" s="216" t="s">
        <v>4192</v>
      </c>
      <c r="C32" s="1098">
        <v>334</v>
      </c>
    </row>
    <row r="33" spans="1:3" x14ac:dyDescent="0.2">
      <c r="A33" s="1086"/>
      <c r="B33" s="216" t="s">
        <v>4193</v>
      </c>
      <c r="C33" s="1099"/>
    </row>
    <row r="34" spans="1:3" ht="25.5" x14ac:dyDescent="0.2">
      <c r="A34" s="550" t="s">
        <v>3362</v>
      </c>
      <c r="B34" s="216" t="s">
        <v>4194</v>
      </c>
      <c r="C34" s="220">
        <v>191</v>
      </c>
    </row>
    <row r="35" spans="1:3" ht="25.5" x14ac:dyDescent="0.2">
      <c r="A35" s="1085" t="s">
        <v>3363</v>
      </c>
      <c r="B35" s="216" t="s">
        <v>4194</v>
      </c>
      <c r="C35" s="1098">
        <v>439</v>
      </c>
    </row>
    <row r="36" spans="1:3" x14ac:dyDescent="0.2">
      <c r="A36" s="1086"/>
      <c r="B36" s="216" t="s">
        <v>4193</v>
      </c>
      <c r="C36" s="1099"/>
    </row>
    <row r="37" spans="1:3" ht="25.5" x14ac:dyDescent="0.2">
      <c r="A37" s="550" t="s">
        <v>3364</v>
      </c>
      <c r="B37" s="217" t="s">
        <v>4195</v>
      </c>
      <c r="C37" s="220">
        <v>235.06</v>
      </c>
    </row>
    <row r="38" spans="1:3" ht="25.5" x14ac:dyDescent="0.2">
      <c r="A38" s="550" t="s">
        <v>3365</v>
      </c>
      <c r="B38" s="217" t="s">
        <v>4196</v>
      </c>
      <c r="C38" s="220">
        <v>204.4</v>
      </c>
    </row>
    <row r="39" spans="1:3" ht="25.5" x14ac:dyDescent="0.2">
      <c r="A39" s="550" t="s">
        <v>3366</v>
      </c>
      <c r="B39" s="216" t="s">
        <v>4197</v>
      </c>
      <c r="C39" s="220">
        <v>253</v>
      </c>
    </row>
    <row r="40" spans="1:3" ht="38.25" x14ac:dyDescent="0.2">
      <c r="A40" s="550" t="s">
        <v>3367</v>
      </c>
      <c r="B40" s="216" t="s">
        <v>4198</v>
      </c>
      <c r="C40" s="220">
        <v>458</v>
      </c>
    </row>
    <row r="41" spans="1:3" x14ac:dyDescent="0.2">
      <c r="A41" s="550" t="s">
        <v>3368</v>
      </c>
      <c r="B41" s="217" t="s">
        <v>4199</v>
      </c>
      <c r="C41" s="220">
        <v>191</v>
      </c>
    </row>
    <row r="42" spans="1:3" ht="25.5" x14ac:dyDescent="0.2">
      <c r="A42" s="550" t="s">
        <v>3369</v>
      </c>
      <c r="B42" s="217" t="s">
        <v>4200</v>
      </c>
      <c r="C42" s="220">
        <v>191</v>
      </c>
    </row>
    <row r="43" spans="1:3" ht="25.5" x14ac:dyDescent="0.2">
      <c r="A43" s="550" t="s">
        <v>3370</v>
      </c>
      <c r="B43" s="217" t="s">
        <v>4201</v>
      </c>
      <c r="C43" s="220">
        <v>349</v>
      </c>
    </row>
    <row r="44" spans="1:3" x14ac:dyDescent="0.2">
      <c r="A44" s="218" t="s">
        <v>3371</v>
      </c>
      <c r="B44" s="1096" t="s">
        <v>3372</v>
      </c>
      <c r="C44" s="1097"/>
    </row>
    <row r="45" spans="1:3" x14ac:dyDescent="0.2">
      <c r="A45" s="1117" t="s">
        <v>3373</v>
      </c>
      <c r="B45" s="1096"/>
      <c r="C45" s="1097"/>
    </row>
    <row r="46" spans="1:3" ht="25.5" x14ac:dyDescent="0.2">
      <c r="A46" s="550" t="s">
        <v>1935</v>
      </c>
      <c r="B46" s="217" t="s">
        <v>4202</v>
      </c>
      <c r="C46" s="555">
        <v>144</v>
      </c>
    </row>
    <row r="47" spans="1:3" ht="25.5" x14ac:dyDescent="0.2">
      <c r="A47" s="1085" t="s">
        <v>1936</v>
      </c>
      <c r="B47" s="217" t="s">
        <v>4202</v>
      </c>
      <c r="C47" s="1113">
        <v>191</v>
      </c>
    </row>
    <row r="48" spans="1:3" x14ac:dyDescent="0.2">
      <c r="A48" s="1086"/>
      <c r="B48" s="217" t="s">
        <v>4203</v>
      </c>
      <c r="C48" s="1113"/>
    </row>
    <row r="49" spans="1:3" x14ac:dyDescent="0.2">
      <c r="A49" s="556"/>
      <c r="B49" s="1088" t="s">
        <v>3374</v>
      </c>
      <c r="C49" s="1088"/>
    </row>
    <row r="50" spans="1:3" ht="25.5" x14ac:dyDescent="0.2">
      <c r="A50" s="1085" t="s">
        <v>3375</v>
      </c>
      <c r="B50" s="217" t="s">
        <v>4204</v>
      </c>
      <c r="C50" s="1098">
        <v>357.7</v>
      </c>
    </row>
    <row r="51" spans="1:3" ht="25.5" x14ac:dyDescent="0.2">
      <c r="A51" s="1086"/>
      <c r="B51" s="217" t="s">
        <v>4205</v>
      </c>
      <c r="C51" s="1099"/>
    </row>
    <row r="52" spans="1:3" ht="25.5" x14ac:dyDescent="0.2">
      <c r="A52" s="1085" t="s">
        <v>3376</v>
      </c>
      <c r="B52" s="217" t="s">
        <v>4206</v>
      </c>
      <c r="C52" s="1098">
        <v>357.7</v>
      </c>
    </row>
    <row r="53" spans="1:3" ht="25.5" x14ac:dyDescent="0.2">
      <c r="A53" s="1086"/>
      <c r="B53" s="217" t="s">
        <v>4207</v>
      </c>
      <c r="C53" s="1099"/>
    </row>
    <row r="54" spans="1:3" ht="25.5" x14ac:dyDescent="0.2">
      <c r="A54" s="1085" t="s">
        <v>3377</v>
      </c>
      <c r="B54" s="217" t="s">
        <v>4208</v>
      </c>
      <c r="C54" s="1098">
        <v>372</v>
      </c>
    </row>
    <row r="55" spans="1:3" ht="25.5" x14ac:dyDescent="0.2">
      <c r="A55" s="1086"/>
      <c r="B55" s="217" t="s">
        <v>4209</v>
      </c>
      <c r="C55" s="1099"/>
    </row>
    <row r="56" spans="1:3" ht="25.5" x14ac:dyDescent="0.2">
      <c r="A56" s="1116" t="s">
        <v>3378</v>
      </c>
      <c r="B56" s="217" t="s">
        <v>4210</v>
      </c>
      <c r="C56" s="1098">
        <v>349</v>
      </c>
    </row>
    <row r="57" spans="1:3" ht="25.5" x14ac:dyDescent="0.2">
      <c r="A57" s="1116"/>
      <c r="B57" s="217" t="s">
        <v>4211</v>
      </c>
      <c r="C57" s="1099"/>
    </row>
    <row r="58" spans="1:3" ht="25.5" x14ac:dyDescent="0.2">
      <c r="A58" s="1118" t="s">
        <v>3379</v>
      </c>
      <c r="B58" s="217" t="s">
        <v>4212</v>
      </c>
      <c r="C58" s="1098">
        <v>372</v>
      </c>
    </row>
    <row r="59" spans="1:3" ht="25.5" x14ac:dyDescent="0.2">
      <c r="A59" s="1119"/>
      <c r="B59" s="217" t="s">
        <v>4213</v>
      </c>
      <c r="C59" s="1099"/>
    </row>
    <row r="60" spans="1:3" x14ac:dyDescent="0.2">
      <c r="A60" s="1085" t="s">
        <v>3380</v>
      </c>
      <c r="B60" s="217" t="s">
        <v>4214</v>
      </c>
      <c r="C60" s="1098">
        <v>325</v>
      </c>
    </row>
    <row r="61" spans="1:3" x14ac:dyDescent="0.2">
      <c r="A61" s="1086"/>
      <c r="B61" s="216" t="s">
        <v>4193</v>
      </c>
      <c r="C61" s="1099"/>
    </row>
    <row r="62" spans="1:3" x14ac:dyDescent="0.2">
      <c r="A62" s="218" t="s">
        <v>140</v>
      </c>
      <c r="B62" s="1096" t="s">
        <v>3381</v>
      </c>
      <c r="C62" s="1097"/>
    </row>
    <row r="63" spans="1:3" ht="25.5" x14ac:dyDescent="0.2">
      <c r="A63" s="550" t="s">
        <v>3382</v>
      </c>
      <c r="B63" s="217" t="s">
        <v>4215</v>
      </c>
      <c r="C63" s="220">
        <v>177</v>
      </c>
    </row>
    <row r="64" spans="1:3" ht="25.5" x14ac:dyDescent="0.2">
      <c r="A64" s="1085" t="s">
        <v>3383</v>
      </c>
      <c r="B64" s="217" t="s">
        <v>4216</v>
      </c>
      <c r="C64" s="1098">
        <v>224.84</v>
      </c>
    </row>
    <row r="65" spans="1:3" x14ac:dyDescent="0.2">
      <c r="A65" s="1086"/>
      <c r="B65" s="217" t="s">
        <v>4203</v>
      </c>
      <c r="C65" s="1099"/>
    </row>
    <row r="66" spans="1:3" x14ac:dyDescent="0.2">
      <c r="A66" s="550"/>
      <c r="B66" s="1096" t="s">
        <v>3374</v>
      </c>
      <c r="C66" s="1097"/>
    </row>
    <row r="67" spans="1:3" ht="25.5" x14ac:dyDescent="0.2">
      <c r="A67" s="1085" t="s">
        <v>3384</v>
      </c>
      <c r="B67" s="217" t="s">
        <v>4217</v>
      </c>
      <c r="C67" s="1098">
        <v>396</v>
      </c>
    </row>
    <row r="68" spans="1:3" ht="25.5" x14ac:dyDescent="0.2">
      <c r="A68" s="1086"/>
      <c r="B68" s="216" t="s">
        <v>4218</v>
      </c>
      <c r="C68" s="1099"/>
    </row>
    <row r="69" spans="1:3" ht="25.5" x14ac:dyDescent="0.2">
      <c r="A69" s="1085" t="s">
        <v>3385</v>
      </c>
      <c r="B69" s="217" t="s">
        <v>4219</v>
      </c>
      <c r="C69" s="1098">
        <v>391</v>
      </c>
    </row>
    <row r="70" spans="1:3" ht="25.5" x14ac:dyDescent="0.2">
      <c r="A70" s="1086"/>
      <c r="B70" s="216" t="s">
        <v>4220</v>
      </c>
      <c r="C70" s="1099"/>
    </row>
    <row r="71" spans="1:3" ht="25.5" x14ac:dyDescent="0.2">
      <c r="A71" s="1085" t="s">
        <v>3386</v>
      </c>
      <c r="B71" s="217" t="s">
        <v>4221</v>
      </c>
      <c r="C71" s="1098">
        <v>410</v>
      </c>
    </row>
    <row r="72" spans="1:3" ht="25.5" x14ac:dyDescent="0.2">
      <c r="A72" s="1086"/>
      <c r="B72" s="216" t="s">
        <v>4222</v>
      </c>
      <c r="C72" s="1099"/>
    </row>
    <row r="73" spans="1:3" ht="25.5" x14ac:dyDescent="0.2">
      <c r="A73" s="1085" t="s">
        <v>3387</v>
      </c>
      <c r="B73" s="217" t="s">
        <v>4223</v>
      </c>
      <c r="C73" s="1098">
        <v>381</v>
      </c>
    </row>
    <row r="74" spans="1:3" ht="25.5" x14ac:dyDescent="0.2">
      <c r="A74" s="1086"/>
      <c r="B74" s="216" t="s">
        <v>4224</v>
      </c>
      <c r="C74" s="1099"/>
    </row>
    <row r="75" spans="1:3" ht="25.5" x14ac:dyDescent="0.2">
      <c r="A75" s="1085" t="s">
        <v>3388</v>
      </c>
      <c r="B75" s="217" t="s">
        <v>4225</v>
      </c>
      <c r="C75" s="1098">
        <v>410</v>
      </c>
    </row>
    <row r="76" spans="1:3" ht="25.5" x14ac:dyDescent="0.2">
      <c r="A76" s="1086"/>
      <c r="B76" s="216" t="s">
        <v>4226</v>
      </c>
      <c r="C76" s="1099"/>
    </row>
    <row r="77" spans="1:3" ht="25.5" x14ac:dyDescent="0.2">
      <c r="A77" s="1085" t="s">
        <v>3389</v>
      </c>
      <c r="B77" s="217" t="s">
        <v>4227</v>
      </c>
      <c r="C77" s="1098">
        <v>247</v>
      </c>
    </row>
    <row r="78" spans="1:3" ht="25.5" x14ac:dyDescent="0.2">
      <c r="A78" s="1086"/>
      <c r="B78" s="216" t="s">
        <v>4228</v>
      </c>
      <c r="C78" s="1099"/>
    </row>
    <row r="79" spans="1:3" x14ac:dyDescent="0.2">
      <c r="A79" s="218" t="s">
        <v>3390</v>
      </c>
      <c r="B79" s="1096" t="s">
        <v>3391</v>
      </c>
      <c r="C79" s="1097"/>
    </row>
    <row r="80" spans="1:3" ht="25.5" x14ac:dyDescent="0.2">
      <c r="A80" s="550" t="s">
        <v>503</v>
      </c>
      <c r="B80" s="217" t="s">
        <v>4229</v>
      </c>
      <c r="C80" s="220">
        <v>167</v>
      </c>
    </row>
    <row r="81" spans="1:3" ht="25.5" x14ac:dyDescent="0.2">
      <c r="A81" s="1085" t="s">
        <v>504</v>
      </c>
      <c r="B81" s="217" t="s">
        <v>4230</v>
      </c>
      <c r="C81" s="1098">
        <v>214.62</v>
      </c>
    </row>
    <row r="82" spans="1:3" ht="25.5" x14ac:dyDescent="0.2">
      <c r="A82" s="1086"/>
      <c r="B82" s="216" t="s">
        <v>4231</v>
      </c>
      <c r="C82" s="1099"/>
    </row>
    <row r="83" spans="1:3" x14ac:dyDescent="0.2">
      <c r="A83" s="550"/>
      <c r="B83" s="1096" t="s">
        <v>3374</v>
      </c>
      <c r="C83" s="1097"/>
    </row>
    <row r="84" spans="1:3" ht="25.5" x14ac:dyDescent="0.2">
      <c r="A84" s="1085" t="s">
        <v>3392</v>
      </c>
      <c r="B84" s="217" t="s">
        <v>4232</v>
      </c>
      <c r="C84" s="1098">
        <v>377</v>
      </c>
    </row>
    <row r="85" spans="1:3" ht="25.5" x14ac:dyDescent="0.2">
      <c r="A85" s="1086"/>
      <c r="B85" s="216" t="s">
        <v>4218</v>
      </c>
      <c r="C85" s="1099"/>
    </row>
    <row r="86" spans="1:3" ht="25.5" x14ac:dyDescent="0.2">
      <c r="A86" s="1085" t="s">
        <v>3393</v>
      </c>
      <c r="B86" s="217" t="s">
        <v>4233</v>
      </c>
      <c r="C86" s="1098">
        <v>372</v>
      </c>
    </row>
    <row r="87" spans="1:3" ht="25.5" x14ac:dyDescent="0.2">
      <c r="A87" s="1086"/>
      <c r="B87" s="216" t="s">
        <v>4220</v>
      </c>
      <c r="C87" s="1099"/>
    </row>
    <row r="88" spans="1:3" ht="25.5" x14ac:dyDescent="0.2">
      <c r="A88" s="1085" t="s">
        <v>3394</v>
      </c>
      <c r="B88" s="217" t="s">
        <v>4234</v>
      </c>
      <c r="C88" s="1098">
        <v>381</v>
      </c>
    </row>
    <row r="89" spans="1:3" ht="25.5" x14ac:dyDescent="0.2">
      <c r="A89" s="1086"/>
      <c r="B89" s="216" t="s">
        <v>4222</v>
      </c>
      <c r="C89" s="1099"/>
    </row>
    <row r="90" spans="1:3" ht="25.5" x14ac:dyDescent="0.2">
      <c r="A90" s="1085" t="s">
        <v>3395</v>
      </c>
      <c r="B90" s="217" t="s">
        <v>4235</v>
      </c>
      <c r="C90" s="1098">
        <v>362</v>
      </c>
    </row>
    <row r="91" spans="1:3" ht="25.5" x14ac:dyDescent="0.2">
      <c r="A91" s="1086"/>
      <c r="B91" s="216" t="s">
        <v>4224</v>
      </c>
      <c r="C91" s="1099"/>
    </row>
    <row r="92" spans="1:3" ht="25.5" x14ac:dyDescent="0.2">
      <c r="A92" s="1085" t="s">
        <v>3396</v>
      </c>
      <c r="B92" s="217" t="s">
        <v>4236</v>
      </c>
      <c r="C92" s="1098">
        <v>381</v>
      </c>
    </row>
    <row r="93" spans="1:3" ht="25.5" x14ac:dyDescent="0.2">
      <c r="A93" s="1086"/>
      <c r="B93" s="216" t="s">
        <v>4237</v>
      </c>
      <c r="C93" s="1099"/>
    </row>
    <row r="94" spans="1:3" ht="25.5" x14ac:dyDescent="0.2">
      <c r="A94" s="1085" t="s">
        <v>3397</v>
      </c>
      <c r="B94" s="217" t="s">
        <v>4238</v>
      </c>
      <c r="C94" s="1098">
        <v>334</v>
      </c>
    </row>
    <row r="95" spans="1:3" ht="25.5" x14ac:dyDescent="0.2">
      <c r="A95" s="1086"/>
      <c r="B95" s="216" t="s">
        <v>4239</v>
      </c>
      <c r="C95" s="1099"/>
    </row>
    <row r="96" spans="1:3" x14ac:dyDescent="0.2">
      <c r="A96" s="218" t="s">
        <v>1939</v>
      </c>
      <c r="B96" s="1096" t="s">
        <v>3398</v>
      </c>
      <c r="C96" s="1097"/>
    </row>
    <row r="97" spans="1:3" ht="25.5" x14ac:dyDescent="0.2">
      <c r="A97" s="550" t="s">
        <v>3399</v>
      </c>
      <c r="B97" s="217" t="s">
        <v>4240</v>
      </c>
      <c r="C97" s="220">
        <v>172</v>
      </c>
    </row>
    <row r="98" spans="1:3" ht="25.5" x14ac:dyDescent="0.2">
      <c r="A98" s="1085" t="s">
        <v>3400</v>
      </c>
      <c r="B98" s="217" t="s">
        <v>4241</v>
      </c>
      <c r="C98" s="1098">
        <v>219</v>
      </c>
    </row>
    <row r="99" spans="1:3" ht="25.5" x14ac:dyDescent="0.2">
      <c r="A99" s="1086"/>
      <c r="B99" s="216" t="s">
        <v>4242</v>
      </c>
      <c r="C99" s="1099"/>
    </row>
    <row r="100" spans="1:3" ht="25.5" x14ac:dyDescent="0.2">
      <c r="A100" s="1085" t="s">
        <v>3401</v>
      </c>
      <c r="B100" s="217" t="s">
        <v>4241</v>
      </c>
      <c r="C100" s="1098">
        <v>381</v>
      </c>
    </row>
    <row r="101" spans="1:3" ht="25.5" x14ac:dyDescent="0.2">
      <c r="A101" s="1086"/>
      <c r="B101" s="216" t="s">
        <v>4218</v>
      </c>
      <c r="C101" s="1099"/>
    </row>
    <row r="102" spans="1:3" ht="25.5" x14ac:dyDescent="0.2">
      <c r="A102" s="1085" t="s">
        <v>3402</v>
      </c>
      <c r="B102" s="217" t="s">
        <v>4241</v>
      </c>
      <c r="C102" s="1098">
        <v>377</v>
      </c>
    </row>
    <row r="103" spans="1:3" ht="25.5" x14ac:dyDescent="0.2">
      <c r="A103" s="1086"/>
      <c r="B103" s="216" t="s">
        <v>4243</v>
      </c>
      <c r="C103" s="1099"/>
    </row>
    <row r="104" spans="1:3" ht="25.5" x14ac:dyDescent="0.2">
      <c r="A104" s="1085" t="s">
        <v>3403</v>
      </c>
      <c r="B104" s="217" t="s">
        <v>4244</v>
      </c>
      <c r="C104" s="1098">
        <v>391</v>
      </c>
    </row>
    <row r="105" spans="1:3" ht="25.5" x14ac:dyDescent="0.2">
      <c r="A105" s="1086"/>
      <c r="B105" s="216" t="s">
        <v>4222</v>
      </c>
      <c r="C105" s="1099"/>
    </row>
    <row r="106" spans="1:3" ht="25.5" x14ac:dyDescent="0.2">
      <c r="A106" s="1116" t="s">
        <v>3404</v>
      </c>
      <c r="B106" s="217" t="s">
        <v>4245</v>
      </c>
      <c r="C106" s="1113">
        <v>362</v>
      </c>
    </row>
    <row r="107" spans="1:3" ht="25.5" x14ac:dyDescent="0.2">
      <c r="A107" s="1116"/>
      <c r="B107" s="216" t="s">
        <v>4224</v>
      </c>
      <c r="C107" s="1113"/>
    </row>
    <row r="108" spans="1:3" ht="25.5" x14ac:dyDescent="0.2">
      <c r="A108" s="1116" t="s">
        <v>3405</v>
      </c>
      <c r="B108" s="217" t="s">
        <v>4246</v>
      </c>
      <c r="C108" s="1113">
        <v>391</v>
      </c>
    </row>
    <row r="109" spans="1:3" ht="25.5" x14ac:dyDescent="0.2">
      <c r="A109" s="1116"/>
      <c r="B109" s="216" t="s">
        <v>4237</v>
      </c>
      <c r="C109" s="1113"/>
    </row>
    <row r="110" spans="1:3" x14ac:dyDescent="0.2">
      <c r="A110" s="1116" t="s">
        <v>3406</v>
      </c>
      <c r="B110" s="217" t="s">
        <v>4247</v>
      </c>
      <c r="C110" s="1113">
        <v>344</v>
      </c>
    </row>
    <row r="111" spans="1:3" ht="25.5" x14ac:dyDescent="0.2">
      <c r="A111" s="1116"/>
      <c r="B111" s="216" t="s">
        <v>4248</v>
      </c>
      <c r="C111" s="1113"/>
    </row>
    <row r="112" spans="1:3" x14ac:dyDescent="0.2">
      <c r="A112" s="218" t="s">
        <v>1940</v>
      </c>
      <c r="B112" s="1112" t="s">
        <v>3407</v>
      </c>
      <c r="C112" s="1112"/>
    </row>
    <row r="113" spans="1:3" ht="25.5" x14ac:dyDescent="0.2">
      <c r="A113" s="550" t="s">
        <v>3408</v>
      </c>
      <c r="B113" s="217" t="s">
        <v>4249</v>
      </c>
      <c r="C113" s="555">
        <v>144</v>
      </c>
    </row>
    <row r="114" spans="1:3" ht="38.25" x14ac:dyDescent="0.2">
      <c r="A114" s="1085" t="s">
        <v>3409</v>
      </c>
      <c r="B114" s="217" t="s">
        <v>4250</v>
      </c>
      <c r="C114" s="1098">
        <v>191</v>
      </c>
    </row>
    <row r="115" spans="1:3" x14ac:dyDescent="0.2">
      <c r="A115" s="1086"/>
      <c r="B115" s="216" t="s">
        <v>4193</v>
      </c>
      <c r="C115" s="1099"/>
    </row>
    <row r="116" spans="1:3" x14ac:dyDescent="0.2">
      <c r="A116" s="550"/>
      <c r="B116" s="1088" t="s">
        <v>3374</v>
      </c>
      <c r="C116" s="1088"/>
    </row>
    <row r="117" spans="1:3" ht="25.5" x14ac:dyDescent="0.2">
      <c r="A117" s="1085" t="s">
        <v>3410</v>
      </c>
      <c r="B117" s="217" t="s">
        <v>4251</v>
      </c>
      <c r="C117" s="1098">
        <v>353</v>
      </c>
    </row>
    <row r="118" spans="1:3" ht="25.5" x14ac:dyDescent="0.2">
      <c r="A118" s="1086"/>
      <c r="B118" s="216" t="s">
        <v>4218</v>
      </c>
      <c r="C118" s="1099"/>
    </row>
    <row r="119" spans="1:3" ht="25.5" x14ac:dyDescent="0.2">
      <c r="A119" s="1085" t="s">
        <v>3411</v>
      </c>
      <c r="B119" s="217" t="s">
        <v>4252</v>
      </c>
      <c r="C119" s="1098">
        <v>344</v>
      </c>
    </row>
    <row r="120" spans="1:3" ht="25.5" x14ac:dyDescent="0.2">
      <c r="A120" s="1086"/>
      <c r="B120" s="216" t="s">
        <v>4220</v>
      </c>
      <c r="C120" s="1099"/>
    </row>
    <row r="121" spans="1:3" ht="25.5" x14ac:dyDescent="0.2">
      <c r="A121" s="1085" t="s">
        <v>3412</v>
      </c>
      <c r="B121" s="217" t="s">
        <v>4253</v>
      </c>
      <c r="C121" s="1098">
        <v>357.7</v>
      </c>
    </row>
    <row r="122" spans="1:3" ht="25.5" x14ac:dyDescent="0.2">
      <c r="A122" s="1086"/>
      <c r="B122" s="216" t="s">
        <v>4222</v>
      </c>
      <c r="C122" s="1099"/>
    </row>
    <row r="123" spans="1:3" ht="25.5" x14ac:dyDescent="0.2">
      <c r="A123" s="1085" t="s">
        <v>3413</v>
      </c>
      <c r="B123" s="217" t="s">
        <v>4254</v>
      </c>
      <c r="C123" s="1098">
        <v>334</v>
      </c>
    </row>
    <row r="124" spans="1:3" ht="25.5" x14ac:dyDescent="0.2">
      <c r="A124" s="1086"/>
      <c r="B124" s="216" t="s">
        <v>4255</v>
      </c>
      <c r="C124" s="1099"/>
    </row>
    <row r="125" spans="1:3" ht="25.5" x14ac:dyDescent="0.2">
      <c r="A125" s="1085" t="s">
        <v>3414</v>
      </c>
      <c r="B125" s="217" t="s">
        <v>4256</v>
      </c>
      <c r="C125" s="1098">
        <v>278</v>
      </c>
    </row>
    <row r="126" spans="1:3" ht="25.5" x14ac:dyDescent="0.2">
      <c r="A126" s="1086"/>
      <c r="B126" s="216" t="s">
        <v>4257</v>
      </c>
      <c r="C126" s="1099"/>
    </row>
    <row r="127" spans="1:3" ht="25.5" x14ac:dyDescent="0.2">
      <c r="A127" s="1085" t="s">
        <v>3415</v>
      </c>
      <c r="B127" s="217" t="s">
        <v>4258</v>
      </c>
      <c r="C127" s="1098">
        <v>357.7</v>
      </c>
    </row>
    <row r="128" spans="1:3" ht="25.5" x14ac:dyDescent="0.2">
      <c r="A128" s="1086"/>
      <c r="B128" s="216" t="s">
        <v>4237</v>
      </c>
      <c r="C128" s="1099"/>
    </row>
    <row r="129" spans="1:3" x14ac:dyDescent="0.2">
      <c r="A129" s="1085" t="s">
        <v>3416</v>
      </c>
      <c r="B129" s="217" t="s">
        <v>4259</v>
      </c>
      <c r="C129" s="1098">
        <v>314</v>
      </c>
    </row>
    <row r="130" spans="1:3" ht="25.5" x14ac:dyDescent="0.2">
      <c r="A130" s="1086"/>
      <c r="B130" s="216" t="s">
        <v>4260</v>
      </c>
      <c r="C130" s="1099"/>
    </row>
    <row r="131" spans="1:3" x14ac:dyDescent="0.2">
      <c r="A131" s="218" t="s">
        <v>3417</v>
      </c>
      <c r="B131" s="1112" t="s">
        <v>3418</v>
      </c>
      <c r="C131" s="1112"/>
    </row>
    <row r="132" spans="1:3" x14ac:dyDescent="0.2">
      <c r="A132" s="218"/>
      <c r="B132" s="1112" t="s">
        <v>3419</v>
      </c>
      <c r="C132" s="1112"/>
    </row>
    <row r="133" spans="1:3" ht="25.5" x14ac:dyDescent="0.2">
      <c r="A133" s="550" t="s">
        <v>3420</v>
      </c>
      <c r="B133" s="217" t="s">
        <v>4261</v>
      </c>
      <c r="C133" s="220">
        <v>109</v>
      </c>
    </row>
    <row r="134" spans="1:3" ht="25.5" x14ac:dyDescent="0.2">
      <c r="A134" s="1085" t="s">
        <v>3421</v>
      </c>
      <c r="B134" s="217" t="s">
        <v>4261</v>
      </c>
      <c r="C134" s="1098">
        <v>157</v>
      </c>
    </row>
    <row r="135" spans="1:3" x14ac:dyDescent="0.2">
      <c r="A135" s="1086"/>
      <c r="B135" s="216" t="s">
        <v>4193</v>
      </c>
      <c r="C135" s="1099"/>
    </row>
    <row r="136" spans="1:3" ht="25.5" x14ac:dyDescent="0.2">
      <c r="A136" s="550" t="s">
        <v>3422</v>
      </c>
      <c r="B136" s="843" t="s">
        <v>4262</v>
      </c>
      <c r="C136" s="220">
        <v>204.4</v>
      </c>
    </row>
    <row r="137" spans="1:3" x14ac:dyDescent="0.2">
      <c r="A137" s="554"/>
      <c r="B137" s="1114" t="s">
        <v>3374</v>
      </c>
      <c r="C137" s="1115"/>
    </row>
    <row r="138" spans="1:3" ht="25.5" x14ac:dyDescent="0.2">
      <c r="A138" s="1085" t="s">
        <v>3423</v>
      </c>
      <c r="B138" s="217" t="s">
        <v>4263</v>
      </c>
      <c r="C138" s="1098">
        <v>320</v>
      </c>
    </row>
    <row r="139" spans="1:3" ht="25.5" x14ac:dyDescent="0.2">
      <c r="A139" s="1086"/>
      <c r="B139" s="216" t="s">
        <v>4264</v>
      </c>
      <c r="C139" s="1099"/>
    </row>
    <row r="140" spans="1:3" ht="25.5" x14ac:dyDescent="0.2">
      <c r="A140" s="1085" t="s">
        <v>3424</v>
      </c>
      <c r="B140" s="217" t="s">
        <v>4265</v>
      </c>
      <c r="C140" s="1098">
        <v>314</v>
      </c>
    </row>
    <row r="141" spans="1:3" ht="25.5" x14ac:dyDescent="0.2">
      <c r="A141" s="1086"/>
      <c r="B141" s="216" t="s">
        <v>4243</v>
      </c>
      <c r="C141" s="1099"/>
    </row>
    <row r="142" spans="1:3" ht="25.5" x14ac:dyDescent="0.2">
      <c r="A142" s="1085" t="s">
        <v>3425</v>
      </c>
      <c r="B142" s="217" t="s">
        <v>4266</v>
      </c>
      <c r="C142" s="1098">
        <v>329</v>
      </c>
    </row>
    <row r="143" spans="1:3" ht="25.5" x14ac:dyDescent="0.2">
      <c r="A143" s="1086"/>
      <c r="B143" s="216" t="s">
        <v>4222</v>
      </c>
      <c r="C143" s="1099"/>
    </row>
    <row r="144" spans="1:3" ht="25.5" x14ac:dyDescent="0.2">
      <c r="A144" s="1085" t="s">
        <v>3426</v>
      </c>
      <c r="B144" s="217" t="s">
        <v>4267</v>
      </c>
      <c r="C144" s="1098">
        <v>306</v>
      </c>
    </row>
    <row r="145" spans="1:3" ht="25.5" x14ac:dyDescent="0.2">
      <c r="A145" s="1086"/>
      <c r="B145" s="216" t="s">
        <v>4224</v>
      </c>
      <c r="C145" s="1099"/>
    </row>
    <row r="146" spans="1:3" ht="25.5" x14ac:dyDescent="0.2">
      <c r="A146" s="1085" t="s">
        <v>3427</v>
      </c>
      <c r="B146" s="217" t="s">
        <v>4268</v>
      </c>
      <c r="C146" s="1098">
        <v>329</v>
      </c>
    </row>
    <row r="147" spans="1:3" ht="25.5" x14ac:dyDescent="0.2">
      <c r="A147" s="1086"/>
      <c r="B147" s="216" t="s">
        <v>4237</v>
      </c>
      <c r="C147" s="1099"/>
    </row>
    <row r="148" spans="1:3" x14ac:dyDescent="0.2">
      <c r="A148" s="550" t="s">
        <v>3428</v>
      </c>
      <c r="B148" s="217" t="s">
        <v>4269</v>
      </c>
      <c r="C148" s="220">
        <v>286</v>
      </c>
    </row>
    <row r="149" spans="1:3" ht="25.5" x14ac:dyDescent="0.2">
      <c r="A149" s="1085" t="s">
        <v>3429</v>
      </c>
      <c r="B149" s="217" t="s">
        <v>4270</v>
      </c>
      <c r="C149" s="1098">
        <v>954</v>
      </c>
    </row>
    <row r="150" spans="1:3" ht="25.5" x14ac:dyDescent="0.2">
      <c r="A150" s="1086"/>
      <c r="B150" s="217" t="s">
        <v>4271</v>
      </c>
      <c r="C150" s="1099"/>
    </row>
    <row r="151" spans="1:3" ht="25.5" x14ac:dyDescent="0.2">
      <c r="A151" s="550" t="s">
        <v>3430</v>
      </c>
      <c r="B151" s="216" t="s">
        <v>4272</v>
      </c>
      <c r="C151" s="220">
        <v>78</v>
      </c>
    </row>
    <row r="152" spans="1:3" x14ac:dyDescent="0.2">
      <c r="A152" s="550" t="s">
        <v>3431</v>
      </c>
      <c r="B152" s="217" t="s">
        <v>3432</v>
      </c>
      <c r="C152" s="220">
        <v>239</v>
      </c>
    </row>
    <row r="153" spans="1:3" ht="25.5" x14ac:dyDescent="0.2">
      <c r="A153" s="550" t="s">
        <v>3433</v>
      </c>
      <c r="B153" s="216" t="s">
        <v>4272</v>
      </c>
      <c r="C153" s="220">
        <v>78</v>
      </c>
    </row>
    <row r="154" spans="1:3" x14ac:dyDescent="0.2">
      <c r="A154" s="218" t="s">
        <v>3434</v>
      </c>
      <c r="B154" s="1088" t="s">
        <v>3435</v>
      </c>
      <c r="C154" s="1088"/>
    </row>
    <row r="155" spans="1:3" ht="25.5" x14ac:dyDescent="0.2">
      <c r="A155" s="550" t="s">
        <v>3436</v>
      </c>
      <c r="B155" s="217" t="s">
        <v>4273</v>
      </c>
      <c r="C155" s="555">
        <v>109</v>
      </c>
    </row>
    <row r="156" spans="1:3" ht="38.25" x14ac:dyDescent="0.2">
      <c r="A156" s="1085" t="s">
        <v>3437</v>
      </c>
      <c r="B156" s="217" t="s">
        <v>4274</v>
      </c>
      <c r="C156" s="1113">
        <v>157</v>
      </c>
    </row>
    <row r="157" spans="1:3" x14ac:dyDescent="0.2">
      <c r="A157" s="1086"/>
      <c r="B157" s="216" t="s">
        <v>4193</v>
      </c>
      <c r="C157" s="1113"/>
    </row>
    <row r="158" spans="1:3" x14ac:dyDescent="0.2">
      <c r="A158" s="550"/>
      <c r="B158" s="1114" t="s">
        <v>3374</v>
      </c>
      <c r="C158" s="1115"/>
    </row>
    <row r="159" spans="1:3" ht="25.5" x14ac:dyDescent="0.2">
      <c r="A159" s="1085" t="s">
        <v>3438</v>
      </c>
      <c r="B159" s="217" t="s">
        <v>4263</v>
      </c>
      <c r="C159" s="1098">
        <v>320</v>
      </c>
    </row>
    <row r="160" spans="1:3" ht="25.5" x14ac:dyDescent="0.2">
      <c r="A160" s="1086"/>
      <c r="B160" s="216" t="s">
        <v>4218</v>
      </c>
      <c r="C160" s="1099"/>
    </row>
    <row r="161" spans="1:3" ht="25.5" x14ac:dyDescent="0.2">
      <c r="A161" s="1085" t="s">
        <v>3439</v>
      </c>
      <c r="B161" s="217" t="s">
        <v>4265</v>
      </c>
      <c r="C161" s="1098">
        <v>314</v>
      </c>
    </row>
    <row r="162" spans="1:3" ht="25.5" x14ac:dyDescent="0.2">
      <c r="A162" s="1086"/>
      <c r="B162" s="216" t="s">
        <v>4243</v>
      </c>
      <c r="C162" s="1099"/>
    </row>
    <row r="163" spans="1:3" ht="25.5" x14ac:dyDescent="0.2">
      <c r="A163" s="1085" t="s">
        <v>3440</v>
      </c>
      <c r="B163" s="217" t="s">
        <v>4266</v>
      </c>
      <c r="C163" s="1098">
        <v>329</v>
      </c>
    </row>
    <row r="164" spans="1:3" ht="25.5" x14ac:dyDescent="0.2">
      <c r="A164" s="1086"/>
      <c r="B164" s="216" t="s">
        <v>4222</v>
      </c>
      <c r="C164" s="1099"/>
    </row>
    <row r="165" spans="1:3" ht="25.5" x14ac:dyDescent="0.2">
      <c r="A165" s="1085" t="s">
        <v>3441</v>
      </c>
      <c r="B165" s="217" t="s">
        <v>4275</v>
      </c>
      <c r="C165" s="1098">
        <v>306</v>
      </c>
    </row>
    <row r="166" spans="1:3" ht="25.5" x14ac:dyDescent="0.2">
      <c r="A166" s="1086"/>
      <c r="B166" s="216" t="s">
        <v>4276</v>
      </c>
      <c r="C166" s="1099"/>
    </row>
    <row r="167" spans="1:3" ht="25.5" x14ac:dyDescent="0.2">
      <c r="A167" s="1085" t="s">
        <v>3442</v>
      </c>
      <c r="B167" s="217" t="s">
        <v>4268</v>
      </c>
      <c r="C167" s="1098">
        <v>329</v>
      </c>
    </row>
    <row r="168" spans="1:3" ht="25.5" x14ac:dyDescent="0.2">
      <c r="A168" s="1086"/>
      <c r="B168" s="216" t="s">
        <v>4237</v>
      </c>
      <c r="C168" s="1099"/>
    </row>
    <row r="169" spans="1:3" x14ac:dyDescent="0.2">
      <c r="A169" s="1085" t="s">
        <v>3443</v>
      </c>
      <c r="B169" s="217" t="s">
        <v>4269</v>
      </c>
      <c r="C169" s="1098">
        <v>286</v>
      </c>
    </row>
    <row r="170" spans="1:3" ht="25.5" x14ac:dyDescent="0.2">
      <c r="A170" s="1086"/>
      <c r="B170" s="216" t="s">
        <v>4277</v>
      </c>
      <c r="C170" s="1099"/>
    </row>
    <row r="171" spans="1:3" ht="25.5" x14ac:dyDescent="0.2">
      <c r="A171" s="550" t="s">
        <v>3444</v>
      </c>
      <c r="B171" s="217" t="s">
        <v>4278</v>
      </c>
      <c r="C171" s="220">
        <v>954</v>
      </c>
    </row>
    <row r="172" spans="1:3" ht="25.5" x14ac:dyDescent="0.2">
      <c r="A172" s="550" t="s">
        <v>3445</v>
      </c>
      <c r="B172" s="216" t="s">
        <v>4272</v>
      </c>
      <c r="C172" s="220">
        <v>78</v>
      </c>
    </row>
    <row r="173" spans="1:3" x14ac:dyDescent="0.2">
      <c r="A173" s="550" t="s">
        <v>3446</v>
      </c>
      <c r="B173" s="217" t="s">
        <v>3432</v>
      </c>
      <c r="C173" s="220">
        <v>239</v>
      </c>
    </row>
    <row r="174" spans="1:3" ht="25.5" x14ac:dyDescent="0.2">
      <c r="A174" s="550" t="s">
        <v>3447</v>
      </c>
      <c r="B174" s="216" t="s">
        <v>4272</v>
      </c>
      <c r="C174" s="220">
        <v>78</v>
      </c>
    </row>
    <row r="175" spans="1:3" x14ac:dyDescent="0.2">
      <c r="A175" s="218" t="s">
        <v>3448</v>
      </c>
      <c r="B175" s="1112" t="s">
        <v>3449</v>
      </c>
      <c r="C175" s="1112"/>
    </row>
    <row r="176" spans="1:3" x14ac:dyDescent="0.2">
      <c r="A176" s="550" t="s">
        <v>3450</v>
      </c>
      <c r="B176" s="217" t="s">
        <v>4279</v>
      </c>
      <c r="C176" s="220">
        <v>382</v>
      </c>
    </row>
    <row r="177" spans="1:3" x14ac:dyDescent="0.2">
      <c r="A177" s="218" t="s">
        <v>3451</v>
      </c>
      <c r="B177" s="1088" t="s">
        <v>3452</v>
      </c>
      <c r="C177" s="1088"/>
    </row>
    <row r="178" spans="1:3" x14ac:dyDescent="0.2">
      <c r="A178" s="1085" t="s">
        <v>3453</v>
      </c>
      <c r="B178" s="217" t="s">
        <v>4280</v>
      </c>
      <c r="C178" s="1098">
        <v>344</v>
      </c>
    </row>
    <row r="179" spans="1:3" ht="25.5" x14ac:dyDescent="0.2">
      <c r="A179" s="1086"/>
      <c r="B179" s="216" t="s">
        <v>4218</v>
      </c>
      <c r="C179" s="1099"/>
    </row>
    <row r="180" spans="1:3" x14ac:dyDescent="0.2">
      <c r="A180" s="1085" t="s">
        <v>3454</v>
      </c>
      <c r="B180" s="217" t="s">
        <v>4281</v>
      </c>
      <c r="C180" s="1098">
        <v>353</v>
      </c>
    </row>
    <row r="181" spans="1:3" ht="25.5" x14ac:dyDescent="0.2">
      <c r="A181" s="1086"/>
      <c r="B181" s="216" t="s">
        <v>4243</v>
      </c>
      <c r="C181" s="1099"/>
    </row>
    <row r="182" spans="1:3" x14ac:dyDescent="0.2">
      <c r="A182" s="1085" t="s">
        <v>3455</v>
      </c>
      <c r="B182" s="217" t="s">
        <v>4282</v>
      </c>
      <c r="C182" s="1098">
        <v>353</v>
      </c>
    </row>
    <row r="183" spans="1:3" ht="25.5" x14ac:dyDescent="0.2">
      <c r="A183" s="1086"/>
      <c r="B183" s="216" t="s">
        <v>4222</v>
      </c>
      <c r="C183" s="1099"/>
    </row>
    <row r="184" spans="1:3" x14ac:dyDescent="0.2">
      <c r="A184" s="1085" t="s">
        <v>3456</v>
      </c>
      <c r="B184" s="217" t="s">
        <v>4283</v>
      </c>
      <c r="C184" s="1098">
        <v>334</v>
      </c>
    </row>
    <row r="185" spans="1:3" ht="25.5" x14ac:dyDescent="0.2">
      <c r="A185" s="1086"/>
      <c r="B185" s="216" t="s">
        <v>4224</v>
      </c>
      <c r="C185" s="1099"/>
    </row>
    <row r="186" spans="1:3" ht="25.5" x14ac:dyDescent="0.2">
      <c r="A186" s="1085" t="s">
        <v>3457</v>
      </c>
      <c r="B186" s="217" t="s">
        <v>4284</v>
      </c>
      <c r="C186" s="1098">
        <v>334</v>
      </c>
    </row>
    <row r="187" spans="1:3" ht="25.5" x14ac:dyDescent="0.2">
      <c r="A187" s="1086"/>
      <c r="B187" s="216" t="s">
        <v>4237</v>
      </c>
      <c r="C187" s="1099"/>
    </row>
    <row r="188" spans="1:3" x14ac:dyDescent="0.2">
      <c r="A188" s="1085" t="s">
        <v>3458</v>
      </c>
      <c r="B188" s="219" t="s">
        <v>4285</v>
      </c>
      <c r="C188" s="1098">
        <v>262</v>
      </c>
    </row>
    <row r="189" spans="1:3" ht="25.5" x14ac:dyDescent="0.2">
      <c r="A189" s="1086"/>
      <c r="B189" s="216" t="s">
        <v>4277</v>
      </c>
      <c r="C189" s="1099"/>
    </row>
    <row r="190" spans="1:3" x14ac:dyDescent="0.2">
      <c r="A190" s="218" t="s">
        <v>3459</v>
      </c>
      <c r="B190" s="257" t="s">
        <v>3460</v>
      </c>
      <c r="C190" s="555"/>
    </row>
    <row r="191" spans="1:3" ht="25.5" x14ac:dyDescent="0.2">
      <c r="A191" s="1110" t="s">
        <v>3461</v>
      </c>
      <c r="B191" s="217" t="s">
        <v>4286</v>
      </c>
      <c r="C191" s="1098">
        <v>253</v>
      </c>
    </row>
    <row r="192" spans="1:3" ht="25.5" x14ac:dyDescent="0.2">
      <c r="A192" s="1111"/>
      <c r="B192" s="216" t="s">
        <v>4287</v>
      </c>
      <c r="C192" s="1099"/>
    </row>
    <row r="193" spans="1:3" ht="25.5" x14ac:dyDescent="0.2">
      <c r="A193" s="1110" t="s">
        <v>3462</v>
      </c>
      <c r="B193" s="217" t="s">
        <v>4288</v>
      </c>
      <c r="C193" s="1098">
        <v>338</v>
      </c>
    </row>
    <row r="194" spans="1:3" ht="25.5" x14ac:dyDescent="0.2">
      <c r="A194" s="1111"/>
      <c r="B194" s="216" t="s">
        <v>4289</v>
      </c>
      <c r="C194" s="1099"/>
    </row>
    <row r="195" spans="1:3" ht="25.5" x14ac:dyDescent="0.2">
      <c r="A195" s="1110" t="s">
        <v>3463</v>
      </c>
      <c r="B195" s="217" t="s">
        <v>4290</v>
      </c>
      <c r="C195" s="1098">
        <v>610</v>
      </c>
    </row>
    <row r="196" spans="1:3" ht="25.5" x14ac:dyDescent="0.2">
      <c r="A196" s="1111"/>
      <c r="B196" s="216" t="s">
        <v>4291</v>
      </c>
      <c r="C196" s="1099"/>
    </row>
    <row r="197" spans="1:3" ht="25.5" x14ac:dyDescent="0.2">
      <c r="A197" s="557" t="s">
        <v>3464</v>
      </c>
      <c r="B197" s="217" t="s">
        <v>4292</v>
      </c>
      <c r="C197" s="220">
        <v>334</v>
      </c>
    </row>
    <row r="198" spans="1:3" x14ac:dyDescent="0.2">
      <c r="A198" s="218" t="s">
        <v>3465</v>
      </c>
      <c r="B198" s="1088" t="s">
        <v>3466</v>
      </c>
      <c r="C198" s="1088"/>
    </row>
    <row r="199" spans="1:3" x14ac:dyDescent="0.2">
      <c r="A199" s="550" t="s">
        <v>3467</v>
      </c>
      <c r="B199" s="217" t="s">
        <v>3468</v>
      </c>
      <c r="C199" s="220">
        <v>119</v>
      </c>
    </row>
    <row r="200" spans="1:3" x14ac:dyDescent="0.2">
      <c r="A200" s="550" t="s">
        <v>3469</v>
      </c>
      <c r="B200" s="217" t="s">
        <v>4293</v>
      </c>
      <c r="C200" s="220">
        <v>119</v>
      </c>
    </row>
    <row r="201" spans="1:3" x14ac:dyDescent="0.2">
      <c r="A201" s="550" t="s">
        <v>3470</v>
      </c>
      <c r="B201" s="217" t="s">
        <v>4294</v>
      </c>
      <c r="C201" s="220">
        <v>144</v>
      </c>
    </row>
    <row r="202" spans="1:3" x14ac:dyDescent="0.2">
      <c r="A202" s="550" t="s">
        <v>3471</v>
      </c>
      <c r="B202" s="217" t="s">
        <v>3472</v>
      </c>
      <c r="C202" s="220">
        <v>310</v>
      </c>
    </row>
    <row r="203" spans="1:3" x14ac:dyDescent="0.2">
      <c r="A203" s="218" t="s">
        <v>3473</v>
      </c>
      <c r="B203" s="1109" t="s">
        <v>3474</v>
      </c>
      <c r="C203" s="1109"/>
    </row>
    <row r="204" spans="1:3" x14ac:dyDescent="0.2">
      <c r="A204" s="550" t="s">
        <v>2388</v>
      </c>
      <c r="B204" s="217" t="s">
        <v>4295</v>
      </c>
      <c r="C204" s="220">
        <v>45</v>
      </c>
    </row>
    <row r="205" spans="1:3" x14ac:dyDescent="0.2">
      <c r="A205" s="550" t="s">
        <v>3475</v>
      </c>
      <c r="B205" s="217" t="s">
        <v>3476</v>
      </c>
      <c r="C205" s="220">
        <v>88</v>
      </c>
    </row>
    <row r="206" spans="1:3" x14ac:dyDescent="0.2">
      <c r="A206" s="550" t="s">
        <v>2397</v>
      </c>
      <c r="B206" s="217" t="s">
        <v>4296</v>
      </c>
      <c r="C206" s="220">
        <v>105</v>
      </c>
    </row>
    <row r="207" spans="1:3" x14ac:dyDescent="0.2">
      <c r="A207" s="550" t="s">
        <v>3477</v>
      </c>
      <c r="B207" s="217" t="s">
        <v>4297</v>
      </c>
      <c r="C207" s="220">
        <v>353</v>
      </c>
    </row>
    <row r="208" spans="1:3" x14ac:dyDescent="0.2">
      <c r="A208" s="550" t="s">
        <v>3478</v>
      </c>
      <c r="B208" s="217" t="s">
        <v>3479</v>
      </c>
      <c r="C208" s="220">
        <v>177</v>
      </c>
    </row>
    <row r="209" spans="1:3" x14ac:dyDescent="0.2">
      <c r="A209" s="550" t="s">
        <v>3480</v>
      </c>
      <c r="B209" s="217" t="s">
        <v>4298</v>
      </c>
      <c r="C209" s="220">
        <v>122.64</v>
      </c>
    </row>
    <row r="210" spans="1:3" x14ac:dyDescent="0.2">
      <c r="A210" s="550" t="s">
        <v>3481</v>
      </c>
      <c r="B210" s="217" t="s">
        <v>4299</v>
      </c>
      <c r="C210" s="220">
        <v>177</v>
      </c>
    </row>
    <row r="211" spans="1:3" x14ac:dyDescent="0.2">
      <c r="A211" s="550" t="s">
        <v>3482</v>
      </c>
      <c r="B211" s="217" t="s">
        <v>3483</v>
      </c>
      <c r="C211" s="220">
        <v>105</v>
      </c>
    </row>
    <row r="212" spans="1:3" ht="25.5" x14ac:dyDescent="0.2">
      <c r="A212" s="550" t="s">
        <v>3484</v>
      </c>
      <c r="B212" s="217" t="s">
        <v>4300</v>
      </c>
      <c r="C212" s="551">
        <v>134</v>
      </c>
    </row>
    <row r="213" spans="1:3" ht="25.5" x14ac:dyDescent="0.2">
      <c r="A213" s="550" t="s">
        <v>3485</v>
      </c>
      <c r="B213" s="217" t="s">
        <v>4301</v>
      </c>
      <c r="C213" s="551">
        <v>123</v>
      </c>
    </row>
    <row r="214" spans="1:3" ht="25.5" x14ac:dyDescent="0.2">
      <c r="A214" s="1110" t="s">
        <v>3486</v>
      </c>
      <c r="B214" s="217" t="s">
        <v>3487</v>
      </c>
      <c r="C214" s="1098">
        <v>113</v>
      </c>
    </row>
    <row r="215" spans="1:3" x14ac:dyDescent="0.2">
      <c r="A215" s="1111"/>
      <c r="B215" s="217" t="s">
        <v>4302</v>
      </c>
      <c r="C215" s="1099"/>
    </row>
    <row r="216" spans="1:3" x14ac:dyDescent="0.2">
      <c r="A216" s="550" t="s">
        <v>3488</v>
      </c>
      <c r="B216" s="217" t="s">
        <v>3489</v>
      </c>
      <c r="C216" s="220">
        <v>132</v>
      </c>
    </row>
    <row r="217" spans="1:3" x14ac:dyDescent="0.2">
      <c r="A217" s="550" t="s">
        <v>3490</v>
      </c>
      <c r="B217" s="217" t="s">
        <v>4303</v>
      </c>
      <c r="C217" s="220">
        <v>86</v>
      </c>
    </row>
    <row r="218" spans="1:3" x14ac:dyDescent="0.2">
      <c r="A218" s="1110" t="s">
        <v>3491</v>
      </c>
      <c r="B218" s="217" t="s">
        <v>3492</v>
      </c>
      <c r="C218" s="1098">
        <v>153</v>
      </c>
    </row>
    <row r="219" spans="1:3" x14ac:dyDescent="0.2">
      <c r="A219" s="1111"/>
      <c r="B219" s="226" t="s">
        <v>4304</v>
      </c>
      <c r="C219" s="1099"/>
    </row>
    <row r="220" spans="1:3" x14ac:dyDescent="0.2">
      <c r="A220" s="550" t="s">
        <v>3493</v>
      </c>
      <c r="B220" s="217" t="s">
        <v>4305</v>
      </c>
      <c r="C220" s="220">
        <v>88</v>
      </c>
    </row>
    <row r="221" spans="1:3" x14ac:dyDescent="0.2">
      <c r="A221" s="550" t="s">
        <v>3494</v>
      </c>
      <c r="B221" s="217" t="s">
        <v>3495</v>
      </c>
      <c r="C221" s="220">
        <v>88</v>
      </c>
    </row>
    <row r="222" spans="1:3" x14ac:dyDescent="0.2">
      <c r="A222" s="550" t="s">
        <v>3496</v>
      </c>
      <c r="B222" s="844" t="s">
        <v>4306</v>
      </c>
      <c r="C222" s="220">
        <v>193</v>
      </c>
    </row>
    <row r="223" spans="1:3" x14ac:dyDescent="0.2">
      <c r="A223" s="550" t="s">
        <v>3497</v>
      </c>
      <c r="B223" s="217" t="s">
        <v>3499</v>
      </c>
      <c r="C223" s="220">
        <v>83</v>
      </c>
    </row>
    <row r="224" spans="1:3" x14ac:dyDescent="0.2">
      <c r="A224" s="550" t="s">
        <v>3498</v>
      </c>
      <c r="B224" s="217" t="s">
        <v>3501</v>
      </c>
      <c r="C224" s="220">
        <v>158.41</v>
      </c>
    </row>
    <row r="225" spans="1:3" x14ac:dyDescent="0.2">
      <c r="A225" s="550" t="s">
        <v>3500</v>
      </c>
      <c r="B225" s="217" t="s">
        <v>4307</v>
      </c>
      <c r="C225" s="220">
        <v>158.41</v>
      </c>
    </row>
    <row r="226" spans="1:3" x14ac:dyDescent="0.2">
      <c r="A226" s="550" t="s">
        <v>3502</v>
      </c>
      <c r="B226" s="217" t="s">
        <v>4308</v>
      </c>
      <c r="C226" s="220">
        <v>309</v>
      </c>
    </row>
    <row r="227" spans="1:3" ht="25.5" x14ac:dyDescent="0.2">
      <c r="A227" s="550" t="s">
        <v>3503</v>
      </c>
      <c r="B227" s="217" t="s">
        <v>4309</v>
      </c>
      <c r="C227" s="220">
        <v>584</v>
      </c>
    </row>
    <row r="228" spans="1:3" x14ac:dyDescent="0.2">
      <c r="A228" s="550" t="s">
        <v>3504</v>
      </c>
      <c r="B228" s="217" t="s">
        <v>4310</v>
      </c>
      <c r="C228" s="220">
        <v>194.18</v>
      </c>
    </row>
    <row r="229" spans="1:3" x14ac:dyDescent="0.2">
      <c r="A229" s="550" t="s">
        <v>3505</v>
      </c>
      <c r="B229" s="217" t="s">
        <v>4311</v>
      </c>
      <c r="C229" s="220">
        <v>194.18</v>
      </c>
    </row>
    <row r="230" spans="1:3" x14ac:dyDescent="0.2">
      <c r="A230" s="550" t="s">
        <v>3506</v>
      </c>
      <c r="B230" s="217" t="s">
        <v>4312</v>
      </c>
      <c r="C230" s="220">
        <v>194.18</v>
      </c>
    </row>
    <row r="231" spans="1:3" x14ac:dyDescent="0.2">
      <c r="A231" s="550" t="s">
        <v>3507</v>
      </c>
      <c r="B231" s="217" t="s">
        <v>4313</v>
      </c>
      <c r="C231" s="220">
        <v>105</v>
      </c>
    </row>
    <row r="232" spans="1:3" x14ac:dyDescent="0.2">
      <c r="A232" s="550" t="s">
        <v>3508</v>
      </c>
      <c r="B232" s="217" t="s">
        <v>4314</v>
      </c>
      <c r="C232" s="220">
        <v>105</v>
      </c>
    </row>
    <row r="233" spans="1:3" x14ac:dyDescent="0.2">
      <c r="A233" s="550" t="s">
        <v>3509</v>
      </c>
      <c r="B233" s="217" t="s">
        <v>4315</v>
      </c>
      <c r="C233" s="220">
        <v>105</v>
      </c>
    </row>
    <row r="234" spans="1:3" x14ac:dyDescent="0.2">
      <c r="A234" s="550" t="s">
        <v>3510</v>
      </c>
      <c r="B234" s="217" t="s">
        <v>4316</v>
      </c>
      <c r="C234" s="220">
        <v>105</v>
      </c>
    </row>
    <row r="235" spans="1:3" x14ac:dyDescent="0.2">
      <c r="A235" s="550" t="s">
        <v>3511</v>
      </c>
      <c r="B235" s="217" t="s">
        <v>3513</v>
      </c>
      <c r="C235" s="220">
        <v>105</v>
      </c>
    </row>
    <row r="236" spans="1:3" x14ac:dyDescent="0.2">
      <c r="A236" s="550" t="s">
        <v>3512</v>
      </c>
      <c r="B236" s="217" t="s">
        <v>3515</v>
      </c>
      <c r="C236" s="220">
        <v>113</v>
      </c>
    </row>
    <row r="237" spans="1:3" x14ac:dyDescent="0.2">
      <c r="A237" s="550" t="s">
        <v>3514</v>
      </c>
      <c r="B237" s="219" t="s">
        <v>3555</v>
      </c>
      <c r="C237" s="220">
        <v>3278</v>
      </c>
    </row>
    <row r="238" spans="1:3" x14ac:dyDescent="0.2">
      <c r="A238" s="550" t="s">
        <v>3517</v>
      </c>
      <c r="B238" s="219" t="s">
        <v>3556</v>
      </c>
      <c r="C238" s="220">
        <v>3270.4</v>
      </c>
    </row>
    <row r="239" spans="1:3" x14ac:dyDescent="0.2">
      <c r="A239" s="550" t="s">
        <v>3519</v>
      </c>
      <c r="B239" s="219" t="s">
        <v>3557</v>
      </c>
      <c r="C239" s="220">
        <v>3270.4</v>
      </c>
    </row>
    <row r="240" spans="1:3" x14ac:dyDescent="0.2">
      <c r="A240" s="550" t="s">
        <v>3520</v>
      </c>
      <c r="B240" s="219" t="s">
        <v>3558</v>
      </c>
      <c r="C240" s="220">
        <v>2299.5</v>
      </c>
    </row>
    <row r="241" spans="1:3" x14ac:dyDescent="0.2">
      <c r="A241" s="550" t="s">
        <v>3521</v>
      </c>
      <c r="B241" s="219" t="s">
        <v>3559</v>
      </c>
      <c r="C241" s="220">
        <v>119</v>
      </c>
    </row>
    <row r="242" spans="1:3" x14ac:dyDescent="0.2">
      <c r="A242" s="550" t="s">
        <v>3522</v>
      </c>
      <c r="B242" s="219" t="s">
        <v>3560</v>
      </c>
      <c r="C242" s="220">
        <v>1188</v>
      </c>
    </row>
    <row r="243" spans="1:3" x14ac:dyDescent="0.2">
      <c r="A243" s="550" t="s">
        <v>3523</v>
      </c>
      <c r="B243" s="219" t="s">
        <v>3561</v>
      </c>
      <c r="C243" s="220">
        <v>8280</v>
      </c>
    </row>
    <row r="244" spans="1:3" x14ac:dyDescent="0.2">
      <c r="A244" s="550" t="s">
        <v>3524</v>
      </c>
      <c r="B244" s="219" t="s">
        <v>4317</v>
      </c>
      <c r="C244" s="220">
        <v>9376.85</v>
      </c>
    </row>
    <row r="245" spans="1:3" ht="25.5" x14ac:dyDescent="0.2">
      <c r="A245" s="886" t="s">
        <v>4792</v>
      </c>
      <c r="B245" s="219" t="s">
        <v>4789</v>
      </c>
      <c r="C245" s="220">
        <v>272.19</v>
      </c>
    </row>
    <row r="246" spans="1:3" ht="25.5" x14ac:dyDescent="0.2">
      <c r="A246" s="886" t="s">
        <v>4793</v>
      </c>
      <c r="B246" s="219" t="s">
        <v>4790</v>
      </c>
      <c r="C246" s="220">
        <v>272.19</v>
      </c>
    </row>
    <row r="247" spans="1:3" ht="25.5" x14ac:dyDescent="0.2">
      <c r="A247" s="886" t="s">
        <v>4794</v>
      </c>
      <c r="B247" s="219" t="s">
        <v>4791</v>
      </c>
      <c r="C247" s="220">
        <v>319</v>
      </c>
    </row>
    <row r="248" spans="1:3" x14ac:dyDescent="0.2">
      <c r="A248" s="550"/>
      <c r="B248" s="1109" t="s">
        <v>3516</v>
      </c>
      <c r="C248" s="1109"/>
    </row>
    <row r="249" spans="1:3" x14ac:dyDescent="0.2">
      <c r="A249" s="957" t="s">
        <v>3526</v>
      </c>
      <c r="B249" s="844" t="s">
        <v>5453</v>
      </c>
      <c r="C249" s="1060">
        <v>1700</v>
      </c>
    </row>
    <row r="250" spans="1:3" x14ac:dyDescent="0.2">
      <c r="A250" s="550" t="s">
        <v>3527</v>
      </c>
      <c r="B250" s="217" t="s">
        <v>3518</v>
      </c>
      <c r="C250" s="220">
        <v>185</v>
      </c>
    </row>
    <row r="251" spans="1:3" ht="25.5" x14ac:dyDescent="0.2">
      <c r="A251" s="957" t="s">
        <v>3528</v>
      </c>
      <c r="B251" s="225" t="s">
        <v>4318</v>
      </c>
      <c r="C251" s="220">
        <v>187</v>
      </c>
    </row>
    <row r="252" spans="1:3" ht="25.5" x14ac:dyDescent="0.2">
      <c r="A252" s="957" t="s">
        <v>3529</v>
      </c>
      <c r="B252" s="225" t="s">
        <v>4319</v>
      </c>
      <c r="C252" s="220">
        <v>141</v>
      </c>
    </row>
    <row r="253" spans="1:3" ht="25.5" x14ac:dyDescent="0.2">
      <c r="A253" s="957" t="s">
        <v>3530</v>
      </c>
      <c r="B253" s="230" t="s">
        <v>4320</v>
      </c>
      <c r="C253" s="220">
        <v>187</v>
      </c>
    </row>
    <row r="254" spans="1:3" ht="25.5" x14ac:dyDescent="0.2">
      <c r="A254" s="957" t="s">
        <v>3531</v>
      </c>
      <c r="B254" s="558" t="s">
        <v>4321</v>
      </c>
      <c r="C254" s="220">
        <v>141</v>
      </c>
    </row>
    <row r="255" spans="1:3" ht="25.5" x14ac:dyDescent="0.2">
      <c r="A255" s="957" t="s">
        <v>3532</v>
      </c>
      <c r="B255" s="230" t="s">
        <v>4322</v>
      </c>
      <c r="C255" s="220">
        <v>185</v>
      </c>
    </row>
    <row r="256" spans="1:3" ht="25.5" x14ac:dyDescent="0.2">
      <c r="A256" s="957" t="s">
        <v>3533</v>
      </c>
      <c r="B256" s="558" t="s">
        <v>4323</v>
      </c>
      <c r="C256" s="220">
        <v>141</v>
      </c>
    </row>
    <row r="257" spans="1:3" ht="25.5" x14ac:dyDescent="0.2">
      <c r="A257" s="957" t="s">
        <v>3534</v>
      </c>
      <c r="B257" s="230" t="s">
        <v>4324</v>
      </c>
      <c r="C257" s="220">
        <v>187</v>
      </c>
    </row>
    <row r="258" spans="1:3" ht="25.5" x14ac:dyDescent="0.2">
      <c r="A258" s="957" t="s">
        <v>3535</v>
      </c>
      <c r="B258" s="230" t="s">
        <v>4325</v>
      </c>
      <c r="C258" s="220">
        <v>141</v>
      </c>
    </row>
    <row r="259" spans="1:3" ht="25.5" x14ac:dyDescent="0.2">
      <c r="A259" s="957" t="s">
        <v>3536</v>
      </c>
      <c r="B259" s="226" t="s">
        <v>4326</v>
      </c>
      <c r="C259" s="220">
        <v>187</v>
      </c>
    </row>
    <row r="260" spans="1:3" ht="25.5" x14ac:dyDescent="0.2">
      <c r="A260" s="957" t="s">
        <v>3537</v>
      </c>
      <c r="B260" s="226" t="s">
        <v>4327</v>
      </c>
      <c r="C260" s="220">
        <v>141</v>
      </c>
    </row>
    <row r="261" spans="1:3" ht="25.5" x14ac:dyDescent="0.2">
      <c r="A261" s="957" t="s">
        <v>3538</v>
      </c>
      <c r="B261" s="225" t="s">
        <v>4328</v>
      </c>
      <c r="C261" s="220">
        <v>187</v>
      </c>
    </row>
    <row r="262" spans="1:3" ht="25.5" x14ac:dyDescent="0.2">
      <c r="A262" s="957" t="s">
        <v>3539</v>
      </c>
      <c r="B262" s="225" t="s">
        <v>4329</v>
      </c>
      <c r="C262" s="220">
        <v>141</v>
      </c>
    </row>
    <row r="263" spans="1:3" ht="25.5" x14ac:dyDescent="0.2">
      <c r="A263" s="957" t="s">
        <v>3540</v>
      </c>
      <c r="B263" s="225" t="s">
        <v>4330</v>
      </c>
      <c r="C263" s="220">
        <v>187</v>
      </c>
    </row>
    <row r="264" spans="1:3" ht="25.5" x14ac:dyDescent="0.2">
      <c r="A264" s="957" t="s">
        <v>3541</v>
      </c>
      <c r="B264" s="225" t="s">
        <v>4331</v>
      </c>
      <c r="C264" s="220">
        <v>141</v>
      </c>
    </row>
    <row r="265" spans="1:3" ht="25.5" x14ac:dyDescent="0.2">
      <c r="A265" s="957" t="s">
        <v>3542</v>
      </c>
      <c r="B265" s="226" t="s">
        <v>4332</v>
      </c>
      <c r="C265" s="220">
        <v>353</v>
      </c>
    </row>
    <row r="266" spans="1:3" ht="25.5" x14ac:dyDescent="0.2">
      <c r="A266" s="957" t="s">
        <v>3543</v>
      </c>
      <c r="B266" s="226" t="s">
        <v>4333</v>
      </c>
      <c r="C266" s="220">
        <v>141</v>
      </c>
    </row>
    <row r="267" spans="1:3" ht="25.5" x14ac:dyDescent="0.2">
      <c r="A267" s="957" t="s">
        <v>3544</v>
      </c>
      <c r="B267" s="225" t="s">
        <v>4334</v>
      </c>
      <c r="C267" s="220">
        <v>187</v>
      </c>
    </row>
    <row r="268" spans="1:3" ht="25.5" x14ac:dyDescent="0.2">
      <c r="A268" s="957" t="s">
        <v>3545</v>
      </c>
      <c r="B268" s="225" t="s">
        <v>4335</v>
      </c>
      <c r="C268" s="220">
        <v>141</v>
      </c>
    </row>
    <row r="269" spans="1:3" ht="25.5" x14ac:dyDescent="0.2">
      <c r="A269" s="957" t="s">
        <v>3546</v>
      </c>
      <c r="B269" s="226" t="s">
        <v>4336</v>
      </c>
      <c r="C269" s="220">
        <v>213</v>
      </c>
    </row>
    <row r="270" spans="1:3" ht="25.5" x14ac:dyDescent="0.2">
      <c r="A270" s="957" t="s">
        <v>4338</v>
      </c>
      <c r="B270" s="226" t="s">
        <v>4337</v>
      </c>
      <c r="C270" s="220">
        <v>141</v>
      </c>
    </row>
    <row r="271" spans="1:3" x14ac:dyDescent="0.2">
      <c r="A271" s="957" t="s">
        <v>4340</v>
      </c>
      <c r="B271" s="226" t="s">
        <v>4339</v>
      </c>
      <c r="C271" s="220">
        <v>310</v>
      </c>
    </row>
    <row r="272" spans="1:3" x14ac:dyDescent="0.2">
      <c r="A272" s="957" t="s">
        <v>4342</v>
      </c>
      <c r="B272" s="217" t="s">
        <v>4341</v>
      </c>
      <c r="C272" s="220">
        <v>90</v>
      </c>
    </row>
    <row r="273" spans="1:3" x14ac:dyDescent="0.2">
      <c r="A273" s="957" t="s">
        <v>4344</v>
      </c>
      <c r="B273" s="217" t="s">
        <v>4343</v>
      </c>
      <c r="C273" s="220">
        <v>117</v>
      </c>
    </row>
    <row r="274" spans="1:3" x14ac:dyDescent="0.2">
      <c r="A274" s="957" t="s">
        <v>4346</v>
      </c>
      <c r="B274" s="217" t="s">
        <v>4345</v>
      </c>
      <c r="C274" s="220">
        <v>120</v>
      </c>
    </row>
    <row r="275" spans="1:3" ht="25.5" x14ac:dyDescent="0.2">
      <c r="A275" s="957" t="s">
        <v>4348</v>
      </c>
      <c r="B275" s="217" t="s">
        <v>4347</v>
      </c>
      <c r="C275" s="220">
        <v>194.18</v>
      </c>
    </row>
    <row r="276" spans="1:3" x14ac:dyDescent="0.2">
      <c r="A276" s="957" t="s">
        <v>4350</v>
      </c>
      <c r="B276" s="217" t="s">
        <v>4349</v>
      </c>
      <c r="C276" s="220">
        <v>189.07</v>
      </c>
    </row>
    <row r="277" spans="1:3" x14ac:dyDescent="0.2">
      <c r="A277" s="957" t="s">
        <v>4352</v>
      </c>
      <c r="B277" s="217" t="s">
        <v>4351</v>
      </c>
      <c r="C277" s="220">
        <v>112.42</v>
      </c>
    </row>
    <row r="278" spans="1:3" ht="25.5" x14ac:dyDescent="0.2">
      <c r="A278" s="957" t="s">
        <v>4354</v>
      </c>
      <c r="B278" s="217" t="s">
        <v>4353</v>
      </c>
      <c r="C278" s="220">
        <v>150</v>
      </c>
    </row>
    <row r="279" spans="1:3" ht="25.5" x14ac:dyDescent="0.2">
      <c r="A279" s="1085" t="s">
        <v>4357</v>
      </c>
      <c r="B279" s="559" t="s">
        <v>4355</v>
      </c>
      <c r="C279" s="1069">
        <v>590</v>
      </c>
    </row>
    <row r="280" spans="1:3" ht="25.5" x14ac:dyDescent="0.2">
      <c r="A280" s="1086"/>
      <c r="B280" s="559" t="s">
        <v>4356</v>
      </c>
      <c r="C280" s="1070"/>
    </row>
    <row r="281" spans="1:3" x14ac:dyDescent="0.2">
      <c r="A281" s="550" t="s">
        <v>4573</v>
      </c>
      <c r="B281" s="869" t="s">
        <v>4358</v>
      </c>
      <c r="C281" s="220">
        <v>471</v>
      </c>
    </row>
    <row r="282" spans="1:3" ht="25.5" x14ac:dyDescent="0.2">
      <c r="A282" s="1085" t="s">
        <v>5458</v>
      </c>
      <c r="B282" s="869" t="s">
        <v>4586</v>
      </c>
      <c r="C282" s="231">
        <v>496.32</v>
      </c>
    </row>
    <row r="283" spans="1:3" ht="25.5" x14ac:dyDescent="0.2">
      <c r="A283" s="1086"/>
      <c r="B283" s="869" t="s">
        <v>4588</v>
      </c>
      <c r="C283" s="231">
        <v>945</v>
      </c>
    </row>
    <row r="284" spans="1:3" x14ac:dyDescent="0.2">
      <c r="A284" s="258" t="s">
        <v>3547</v>
      </c>
      <c r="B284" s="1087" t="s">
        <v>3548</v>
      </c>
      <c r="C284" s="1087"/>
    </row>
    <row r="285" spans="1:3" x14ac:dyDescent="0.2">
      <c r="A285" s="550" t="s">
        <v>2353</v>
      </c>
      <c r="B285" s="216" t="s">
        <v>4359</v>
      </c>
      <c r="C285" s="220">
        <v>137.97</v>
      </c>
    </row>
    <row r="286" spans="1:3" x14ac:dyDescent="0.2">
      <c r="A286" s="550" t="s">
        <v>2348</v>
      </c>
      <c r="B286" s="843" t="s">
        <v>3549</v>
      </c>
      <c r="C286" s="220">
        <v>111</v>
      </c>
    </row>
    <row r="287" spans="1:3" x14ac:dyDescent="0.2">
      <c r="A287" s="550" t="s">
        <v>3550</v>
      </c>
      <c r="B287" s="216" t="s">
        <v>4360</v>
      </c>
      <c r="C287" s="220">
        <v>111</v>
      </c>
    </row>
    <row r="288" spans="1:3" x14ac:dyDescent="0.2">
      <c r="A288" s="550" t="s">
        <v>3551</v>
      </c>
      <c r="B288" s="219" t="s">
        <v>3552</v>
      </c>
      <c r="C288" s="220">
        <v>986.23</v>
      </c>
    </row>
    <row r="289" spans="1:3" x14ac:dyDescent="0.2">
      <c r="A289" s="550" t="s">
        <v>3553</v>
      </c>
      <c r="B289" s="219" t="s">
        <v>3554</v>
      </c>
      <c r="C289" s="220">
        <v>711</v>
      </c>
    </row>
    <row r="290" spans="1:3" x14ac:dyDescent="0.2">
      <c r="A290" s="218" t="s">
        <v>3562</v>
      </c>
      <c r="B290" s="1088" t="s">
        <v>3563</v>
      </c>
      <c r="C290" s="1088"/>
    </row>
    <row r="291" spans="1:3" ht="25.5" x14ac:dyDescent="0.2">
      <c r="A291" s="550" t="s">
        <v>3564</v>
      </c>
      <c r="B291" s="217" t="s">
        <v>3567</v>
      </c>
      <c r="C291" s="220">
        <v>442</v>
      </c>
    </row>
    <row r="292" spans="1:3" x14ac:dyDescent="0.2">
      <c r="A292" s="550" t="s">
        <v>3565</v>
      </c>
      <c r="B292" s="217" t="s">
        <v>3569</v>
      </c>
      <c r="C292" s="220">
        <v>177</v>
      </c>
    </row>
    <row r="293" spans="1:3" x14ac:dyDescent="0.2">
      <c r="A293" s="550" t="s">
        <v>3566</v>
      </c>
      <c r="B293" s="217" t="s">
        <v>3571</v>
      </c>
      <c r="C293" s="220">
        <v>309</v>
      </c>
    </row>
    <row r="294" spans="1:3" x14ac:dyDescent="0.2">
      <c r="A294" s="550" t="s">
        <v>3568</v>
      </c>
      <c r="B294" s="217" t="s">
        <v>3573</v>
      </c>
      <c r="C294" s="220">
        <v>264</v>
      </c>
    </row>
    <row r="295" spans="1:3" x14ac:dyDescent="0.2">
      <c r="A295" s="550" t="s">
        <v>3570</v>
      </c>
      <c r="B295" s="217" t="s">
        <v>3575</v>
      </c>
      <c r="C295" s="220">
        <v>132</v>
      </c>
    </row>
    <row r="296" spans="1:3" x14ac:dyDescent="0.2">
      <c r="A296" s="550" t="s">
        <v>3572</v>
      </c>
      <c r="B296" s="217" t="s">
        <v>3577</v>
      </c>
      <c r="C296" s="220">
        <v>264</v>
      </c>
    </row>
    <row r="297" spans="1:3" x14ac:dyDescent="0.2">
      <c r="A297" s="550" t="s">
        <v>3574</v>
      </c>
      <c r="B297" s="217" t="s">
        <v>3579</v>
      </c>
      <c r="C297" s="220">
        <v>220</v>
      </c>
    </row>
    <row r="298" spans="1:3" x14ac:dyDescent="0.2">
      <c r="A298" s="550" t="s">
        <v>3576</v>
      </c>
      <c r="B298" s="217" t="s">
        <v>3581</v>
      </c>
      <c r="C298" s="220">
        <v>529</v>
      </c>
    </row>
    <row r="299" spans="1:3" x14ac:dyDescent="0.2">
      <c r="A299" s="550" t="s">
        <v>3578</v>
      </c>
      <c r="B299" s="217" t="s">
        <v>3583</v>
      </c>
      <c r="C299" s="220">
        <v>309</v>
      </c>
    </row>
    <row r="300" spans="1:3" x14ac:dyDescent="0.2">
      <c r="A300" s="550" t="s">
        <v>3580</v>
      </c>
      <c r="B300" s="217" t="s">
        <v>3585</v>
      </c>
      <c r="C300" s="220">
        <v>883</v>
      </c>
    </row>
    <row r="301" spans="1:3" x14ac:dyDescent="0.2">
      <c r="A301" s="550" t="s">
        <v>3582</v>
      </c>
      <c r="B301" s="844" t="s">
        <v>3587</v>
      </c>
      <c r="C301" s="220">
        <v>220</v>
      </c>
    </row>
    <row r="302" spans="1:3" x14ac:dyDescent="0.2">
      <c r="A302" s="550" t="s">
        <v>3584</v>
      </c>
      <c r="B302" s="217" t="s">
        <v>3590</v>
      </c>
      <c r="C302" s="220">
        <v>264</v>
      </c>
    </row>
    <row r="303" spans="1:3" x14ac:dyDescent="0.2">
      <c r="A303" s="550" t="s">
        <v>3586</v>
      </c>
      <c r="B303" s="217" t="s">
        <v>3592</v>
      </c>
      <c r="C303" s="220">
        <v>220</v>
      </c>
    </row>
    <row r="304" spans="1:3" x14ac:dyDescent="0.2">
      <c r="A304" s="550" t="s">
        <v>3588</v>
      </c>
      <c r="B304" s="217" t="s">
        <v>3594</v>
      </c>
      <c r="C304" s="220">
        <v>309</v>
      </c>
    </row>
    <row r="305" spans="1:3" x14ac:dyDescent="0.2">
      <c r="A305" s="550" t="s">
        <v>3589</v>
      </c>
      <c r="B305" s="217" t="s">
        <v>3596</v>
      </c>
      <c r="C305" s="220">
        <v>298</v>
      </c>
    </row>
    <row r="306" spans="1:3" x14ac:dyDescent="0.2">
      <c r="A306" s="550" t="s">
        <v>3591</v>
      </c>
      <c r="B306" s="843" t="s">
        <v>3598</v>
      </c>
      <c r="C306" s="220">
        <v>362</v>
      </c>
    </row>
    <row r="307" spans="1:3" ht="25.5" x14ac:dyDescent="0.2">
      <c r="A307" s="550" t="s">
        <v>3593</v>
      </c>
      <c r="B307" s="843" t="s">
        <v>3601</v>
      </c>
      <c r="C307" s="220">
        <v>283</v>
      </c>
    </row>
    <row r="308" spans="1:3" x14ac:dyDescent="0.2">
      <c r="A308" s="550" t="s">
        <v>3595</v>
      </c>
      <c r="B308" s="843" t="s">
        <v>3603</v>
      </c>
      <c r="C308" s="220">
        <v>490.56</v>
      </c>
    </row>
    <row r="309" spans="1:3" x14ac:dyDescent="0.2">
      <c r="A309" s="550" t="s">
        <v>3597</v>
      </c>
      <c r="B309" s="843" t="s">
        <v>3605</v>
      </c>
      <c r="C309" s="220">
        <v>514</v>
      </c>
    </row>
    <row r="310" spans="1:3" x14ac:dyDescent="0.2">
      <c r="A310" s="550" t="s">
        <v>3599</v>
      </c>
      <c r="B310" s="843" t="s">
        <v>3606</v>
      </c>
      <c r="C310" s="220">
        <v>972</v>
      </c>
    </row>
    <row r="311" spans="1:3" x14ac:dyDescent="0.2">
      <c r="A311" s="550" t="s">
        <v>3600</v>
      </c>
      <c r="B311" s="843" t="s">
        <v>3607</v>
      </c>
      <c r="C311" s="220">
        <v>972</v>
      </c>
    </row>
    <row r="312" spans="1:3" ht="25.5" x14ac:dyDescent="0.2">
      <c r="A312" s="550" t="s">
        <v>3602</v>
      </c>
      <c r="B312" s="843" t="s">
        <v>3608</v>
      </c>
      <c r="C312" s="220">
        <v>362</v>
      </c>
    </row>
    <row r="313" spans="1:3" x14ac:dyDescent="0.2">
      <c r="A313" s="550" t="s">
        <v>3604</v>
      </c>
      <c r="B313" s="217" t="s">
        <v>3609</v>
      </c>
      <c r="C313" s="220">
        <v>1611</v>
      </c>
    </row>
    <row r="314" spans="1:3" x14ac:dyDescent="0.2">
      <c r="A314" s="554" t="s">
        <v>4361</v>
      </c>
      <c r="B314" s="217" t="s">
        <v>2418</v>
      </c>
      <c r="C314" s="560">
        <v>956.5</v>
      </c>
    </row>
    <row r="315" spans="1:3" x14ac:dyDescent="0.2">
      <c r="A315" s="554" t="s">
        <v>4362</v>
      </c>
      <c r="B315" s="217" t="s">
        <v>2419</v>
      </c>
      <c r="C315" s="560">
        <v>560.6</v>
      </c>
    </row>
    <row r="316" spans="1:3" x14ac:dyDescent="0.2">
      <c r="A316" s="554" t="s">
        <v>4363</v>
      </c>
      <c r="B316" s="217" t="s">
        <v>2420</v>
      </c>
      <c r="C316" s="560">
        <v>723.1</v>
      </c>
    </row>
    <row r="317" spans="1:3" x14ac:dyDescent="0.2">
      <c r="A317" s="222" t="s">
        <v>3610</v>
      </c>
      <c r="B317" s="1088" t="s">
        <v>3611</v>
      </c>
      <c r="C317" s="1088"/>
    </row>
    <row r="318" spans="1:3" x14ac:dyDescent="0.2">
      <c r="A318" s="550" t="s">
        <v>3612</v>
      </c>
      <c r="B318" s="221" t="s">
        <v>3613</v>
      </c>
      <c r="C318" s="220">
        <v>766.5</v>
      </c>
    </row>
    <row r="319" spans="1:3" x14ac:dyDescent="0.2">
      <c r="A319" s="550" t="s">
        <v>3614</v>
      </c>
      <c r="B319" s="217" t="s">
        <v>3615</v>
      </c>
      <c r="C319" s="220">
        <v>657</v>
      </c>
    </row>
    <row r="320" spans="1:3" x14ac:dyDescent="0.2">
      <c r="A320" s="550" t="s">
        <v>3616</v>
      </c>
      <c r="B320" s="217" t="s">
        <v>3617</v>
      </c>
      <c r="C320" s="220">
        <v>657</v>
      </c>
    </row>
    <row r="321" spans="1:3" x14ac:dyDescent="0.2">
      <c r="A321" s="550" t="s">
        <v>3618</v>
      </c>
      <c r="B321" s="217" t="s">
        <v>3619</v>
      </c>
      <c r="C321" s="220">
        <v>657</v>
      </c>
    </row>
    <row r="322" spans="1:3" x14ac:dyDescent="0.2">
      <c r="A322" s="550" t="s">
        <v>3620</v>
      </c>
      <c r="B322" s="217" t="s">
        <v>3621</v>
      </c>
      <c r="C322" s="220">
        <v>438</v>
      </c>
    </row>
    <row r="323" spans="1:3" x14ac:dyDescent="0.2">
      <c r="A323" s="550" t="s">
        <v>3622</v>
      </c>
      <c r="B323" s="217" t="s">
        <v>3623</v>
      </c>
      <c r="C323" s="220">
        <v>438</v>
      </c>
    </row>
    <row r="324" spans="1:3" x14ac:dyDescent="0.2">
      <c r="A324" s="550" t="s">
        <v>3624</v>
      </c>
      <c r="B324" s="217" t="s">
        <v>3625</v>
      </c>
      <c r="C324" s="220">
        <v>438</v>
      </c>
    </row>
    <row r="325" spans="1:3" x14ac:dyDescent="0.2">
      <c r="A325" s="550" t="s">
        <v>3626</v>
      </c>
      <c r="B325" s="217" t="s">
        <v>3627</v>
      </c>
      <c r="C325" s="220">
        <v>438</v>
      </c>
    </row>
    <row r="326" spans="1:3" x14ac:dyDescent="0.2">
      <c r="A326" s="550" t="s">
        <v>3628</v>
      </c>
      <c r="B326" s="217" t="s">
        <v>3629</v>
      </c>
      <c r="C326" s="220">
        <v>438</v>
      </c>
    </row>
    <row r="327" spans="1:3" x14ac:dyDescent="0.2">
      <c r="A327" s="550" t="s">
        <v>3630</v>
      </c>
      <c r="B327" s="217" t="s">
        <v>3631</v>
      </c>
      <c r="C327" s="220">
        <v>883</v>
      </c>
    </row>
    <row r="328" spans="1:3" x14ac:dyDescent="0.2">
      <c r="A328" s="550" t="s">
        <v>3632</v>
      </c>
      <c r="B328" s="217" t="s">
        <v>3633</v>
      </c>
      <c r="C328" s="220">
        <v>442</v>
      </c>
    </row>
    <row r="329" spans="1:3" x14ac:dyDescent="0.2">
      <c r="A329" s="550" t="s">
        <v>3634</v>
      </c>
      <c r="B329" s="217" t="s">
        <v>3635</v>
      </c>
      <c r="C329" s="220">
        <v>2191</v>
      </c>
    </row>
    <row r="330" spans="1:3" x14ac:dyDescent="0.2">
      <c r="A330" s="550" t="s">
        <v>3636</v>
      </c>
      <c r="B330" s="217" t="s">
        <v>3637</v>
      </c>
      <c r="C330" s="220">
        <v>766.5</v>
      </c>
    </row>
    <row r="331" spans="1:3" x14ac:dyDescent="0.2">
      <c r="A331" s="550" t="s">
        <v>3638</v>
      </c>
      <c r="B331" s="217" t="s">
        <v>3639</v>
      </c>
      <c r="C331" s="220">
        <v>438</v>
      </c>
    </row>
    <row r="332" spans="1:3" x14ac:dyDescent="0.2">
      <c r="A332" s="550" t="s">
        <v>3640</v>
      </c>
      <c r="B332" s="217" t="s">
        <v>3641</v>
      </c>
      <c r="C332" s="220">
        <v>766.5</v>
      </c>
    </row>
    <row r="333" spans="1:3" x14ac:dyDescent="0.2">
      <c r="A333" s="550" t="s">
        <v>3642</v>
      </c>
      <c r="B333" s="217" t="s">
        <v>3643</v>
      </c>
      <c r="C333" s="220">
        <v>438</v>
      </c>
    </row>
    <row r="334" spans="1:3" x14ac:dyDescent="0.2">
      <c r="A334" s="550" t="s">
        <v>3644</v>
      </c>
      <c r="B334" s="217" t="s">
        <v>3645</v>
      </c>
      <c r="C334" s="220">
        <v>877</v>
      </c>
    </row>
    <row r="335" spans="1:3" ht="25.5" x14ac:dyDescent="0.2">
      <c r="A335" s="550" t="s">
        <v>3646</v>
      </c>
      <c r="B335" s="217" t="s">
        <v>3647</v>
      </c>
      <c r="C335" s="220">
        <v>877</v>
      </c>
    </row>
    <row r="336" spans="1:3" x14ac:dyDescent="0.2">
      <c r="A336" s="550" t="s">
        <v>3648</v>
      </c>
      <c r="B336" s="217" t="s">
        <v>3649</v>
      </c>
      <c r="C336" s="220">
        <v>877</v>
      </c>
    </row>
    <row r="337" spans="1:3" x14ac:dyDescent="0.2">
      <c r="A337" s="550" t="s">
        <v>3650</v>
      </c>
      <c r="B337" s="217" t="s">
        <v>3651</v>
      </c>
      <c r="C337" s="220">
        <v>877</v>
      </c>
    </row>
    <row r="338" spans="1:3" x14ac:dyDescent="0.2">
      <c r="A338" s="550" t="s">
        <v>3652</v>
      </c>
      <c r="B338" s="217" t="s">
        <v>3653</v>
      </c>
      <c r="C338" s="220">
        <v>877</v>
      </c>
    </row>
    <row r="339" spans="1:3" x14ac:dyDescent="0.2">
      <c r="A339" s="550" t="s">
        <v>3654</v>
      </c>
      <c r="B339" s="217" t="s">
        <v>3655</v>
      </c>
      <c r="C339" s="220">
        <v>329</v>
      </c>
    </row>
    <row r="340" spans="1:3" x14ac:dyDescent="0.2">
      <c r="A340" s="550" t="s">
        <v>3656</v>
      </c>
      <c r="B340" s="217" t="s">
        <v>3657</v>
      </c>
      <c r="C340" s="220">
        <v>438</v>
      </c>
    </row>
    <row r="341" spans="1:3" x14ac:dyDescent="0.2">
      <c r="A341" s="550" t="s">
        <v>3658</v>
      </c>
      <c r="B341" s="217" t="s">
        <v>3659</v>
      </c>
      <c r="C341" s="220">
        <v>132</v>
      </c>
    </row>
    <row r="342" spans="1:3" x14ac:dyDescent="0.2">
      <c r="A342" s="550" t="s">
        <v>3660</v>
      </c>
      <c r="B342" s="217" t="s">
        <v>3661</v>
      </c>
      <c r="C342" s="220">
        <v>197</v>
      </c>
    </row>
    <row r="343" spans="1:3" x14ac:dyDescent="0.2">
      <c r="A343" s="550" t="s">
        <v>3662</v>
      </c>
      <c r="B343" s="217" t="s">
        <v>3663</v>
      </c>
      <c r="C343" s="220">
        <v>877</v>
      </c>
    </row>
    <row r="344" spans="1:3" x14ac:dyDescent="0.2">
      <c r="A344" s="550" t="s">
        <v>3664</v>
      </c>
      <c r="B344" s="217" t="s">
        <v>3665</v>
      </c>
      <c r="C344" s="220">
        <v>1096</v>
      </c>
    </row>
    <row r="345" spans="1:3" x14ac:dyDescent="0.2">
      <c r="A345" s="550" t="s">
        <v>3666</v>
      </c>
      <c r="B345" s="217" t="s">
        <v>3667</v>
      </c>
      <c r="C345" s="220">
        <v>548</v>
      </c>
    </row>
    <row r="346" spans="1:3" x14ac:dyDescent="0.2">
      <c r="A346" s="550" t="s">
        <v>3668</v>
      </c>
      <c r="B346" s="217" t="s">
        <v>3669</v>
      </c>
      <c r="C346" s="220">
        <v>657</v>
      </c>
    </row>
    <row r="347" spans="1:3" x14ac:dyDescent="0.2">
      <c r="A347" s="550" t="s">
        <v>3670</v>
      </c>
      <c r="B347" s="217" t="s">
        <v>3671</v>
      </c>
      <c r="C347" s="220">
        <v>657</v>
      </c>
    </row>
    <row r="348" spans="1:3" x14ac:dyDescent="0.2">
      <c r="A348" s="550" t="s">
        <v>3672</v>
      </c>
      <c r="B348" s="217" t="s">
        <v>3673</v>
      </c>
      <c r="C348" s="220">
        <v>766.5</v>
      </c>
    </row>
    <row r="349" spans="1:3" x14ac:dyDescent="0.2">
      <c r="A349" s="550" t="s">
        <v>3674</v>
      </c>
      <c r="B349" s="217" t="s">
        <v>3675</v>
      </c>
      <c r="C349" s="220">
        <v>438</v>
      </c>
    </row>
    <row r="350" spans="1:3" x14ac:dyDescent="0.2">
      <c r="A350" s="550" t="s">
        <v>3676</v>
      </c>
      <c r="B350" s="217" t="s">
        <v>3677</v>
      </c>
      <c r="C350" s="220">
        <v>548</v>
      </c>
    </row>
    <row r="351" spans="1:3" x14ac:dyDescent="0.2">
      <c r="A351" s="550" t="s">
        <v>3678</v>
      </c>
      <c r="B351" s="217" t="s">
        <v>3679</v>
      </c>
      <c r="C351" s="220">
        <v>438</v>
      </c>
    </row>
    <row r="352" spans="1:3" x14ac:dyDescent="0.2">
      <c r="A352" s="550" t="s">
        <v>3680</v>
      </c>
      <c r="B352" s="217" t="s">
        <v>3681</v>
      </c>
      <c r="C352" s="220">
        <v>438</v>
      </c>
    </row>
    <row r="353" spans="1:3" x14ac:dyDescent="0.2">
      <c r="A353" s="550" t="s">
        <v>3682</v>
      </c>
      <c r="B353" s="217" t="s">
        <v>3683</v>
      </c>
      <c r="C353" s="220">
        <v>164</v>
      </c>
    </row>
    <row r="354" spans="1:3" x14ac:dyDescent="0.2">
      <c r="A354" s="550" t="s">
        <v>3684</v>
      </c>
      <c r="B354" s="217" t="s">
        <v>3685</v>
      </c>
      <c r="C354" s="220">
        <v>822</v>
      </c>
    </row>
    <row r="355" spans="1:3" x14ac:dyDescent="0.2">
      <c r="A355" s="550" t="s">
        <v>3686</v>
      </c>
      <c r="B355" s="217" t="s">
        <v>3687</v>
      </c>
      <c r="C355" s="220">
        <v>438</v>
      </c>
    </row>
    <row r="356" spans="1:3" x14ac:dyDescent="0.2">
      <c r="A356" s="550" t="s">
        <v>3688</v>
      </c>
      <c r="B356" s="217" t="s">
        <v>3689</v>
      </c>
      <c r="C356" s="220">
        <v>766.5</v>
      </c>
    </row>
    <row r="357" spans="1:3" x14ac:dyDescent="0.2">
      <c r="A357" s="550" t="s">
        <v>3690</v>
      </c>
      <c r="B357" s="217" t="s">
        <v>3691</v>
      </c>
      <c r="C357" s="220">
        <v>766.5</v>
      </c>
    </row>
    <row r="358" spans="1:3" x14ac:dyDescent="0.2">
      <c r="A358" s="550" t="s">
        <v>3692</v>
      </c>
      <c r="B358" s="217" t="s">
        <v>3693</v>
      </c>
      <c r="C358" s="220">
        <v>3287</v>
      </c>
    </row>
    <row r="359" spans="1:3" x14ac:dyDescent="0.2">
      <c r="A359" s="550" t="s">
        <v>3694</v>
      </c>
      <c r="B359" s="217" t="s">
        <v>3695</v>
      </c>
      <c r="C359" s="220">
        <v>1643</v>
      </c>
    </row>
    <row r="360" spans="1:3" x14ac:dyDescent="0.2">
      <c r="A360" s="550" t="s">
        <v>3696</v>
      </c>
      <c r="B360" s="217" t="s">
        <v>3697</v>
      </c>
      <c r="C360" s="220">
        <v>677</v>
      </c>
    </row>
    <row r="361" spans="1:3" x14ac:dyDescent="0.2">
      <c r="A361" s="222" t="s">
        <v>3698</v>
      </c>
      <c r="B361" s="1108" t="s">
        <v>3699</v>
      </c>
      <c r="C361" s="1108"/>
    </row>
    <row r="362" spans="1:3" x14ac:dyDescent="0.2">
      <c r="A362" s="550" t="s">
        <v>285</v>
      </c>
      <c r="B362" s="843" t="s">
        <v>3700</v>
      </c>
      <c r="C362" s="220">
        <v>170</v>
      </c>
    </row>
    <row r="363" spans="1:3" x14ac:dyDescent="0.2">
      <c r="A363" s="550" t="s">
        <v>286</v>
      </c>
      <c r="B363" s="843" t="s">
        <v>3701</v>
      </c>
      <c r="C363" s="220">
        <v>183</v>
      </c>
    </row>
    <row r="364" spans="1:3" x14ac:dyDescent="0.2">
      <c r="A364" s="550" t="s">
        <v>3702</v>
      </c>
      <c r="B364" s="843" t="s">
        <v>3703</v>
      </c>
      <c r="C364" s="220">
        <v>137</v>
      </c>
    </row>
    <row r="365" spans="1:3" x14ac:dyDescent="0.2">
      <c r="A365" s="218" t="s">
        <v>3704</v>
      </c>
      <c r="B365" s="1108" t="s">
        <v>3705</v>
      </c>
      <c r="C365" s="1108"/>
    </row>
    <row r="366" spans="1:3" x14ac:dyDescent="0.2">
      <c r="A366" s="550" t="s">
        <v>216</v>
      </c>
      <c r="B366" s="843" t="s">
        <v>3706</v>
      </c>
      <c r="C366" s="220">
        <v>240</v>
      </c>
    </row>
    <row r="367" spans="1:3" x14ac:dyDescent="0.2">
      <c r="A367" s="550" t="s">
        <v>217</v>
      </c>
      <c r="B367" s="843" t="s">
        <v>3707</v>
      </c>
      <c r="C367" s="220">
        <v>248</v>
      </c>
    </row>
    <row r="368" spans="1:3" ht="25.5" x14ac:dyDescent="0.2">
      <c r="A368" s="550" t="s">
        <v>218</v>
      </c>
      <c r="B368" s="843" t="s">
        <v>3708</v>
      </c>
      <c r="C368" s="220">
        <v>168</v>
      </c>
    </row>
    <row r="369" spans="1:3" x14ac:dyDescent="0.2">
      <c r="A369" s="550" t="s">
        <v>3709</v>
      </c>
      <c r="B369" s="843" t="s">
        <v>3710</v>
      </c>
      <c r="C369" s="220">
        <v>152</v>
      </c>
    </row>
    <row r="370" spans="1:3" x14ac:dyDescent="0.2">
      <c r="A370" s="550" t="s">
        <v>3711</v>
      </c>
      <c r="B370" s="843" t="s">
        <v>3712</v>
      </c>
      <c r="C370" s="220">
        <v>91.98</v>
      </c>
    </row>
    <row r="371" spans="1:3" x14ac:dyDescent="0.2">
      <c r="A371" s="218" t="s">
        <v>3713</v>
      </c>
      <c r="B371" s="1108" t="s">
        <v>3714</v>
      </c>
      <c r="C371" s="1108"/>
    </row>
    <row r="372" spans="1:3" x14ac:dyDescent="0.2">
      <c r="A372" s="550" t="s">
        <v>3715</v>
      </c>
      <c r="B372" s="843" t="s">
        <v>3716</v>
      </c>
      <c r="C372" s="220">
        <v>209.51</v>
      </c>
    </row>
    <row r="373" spans="1:3" x14ac:dyDescent="0.2">
      <c r="A373" s="550" t="s">
        <v>3717</v>
      </c>
      <c r="B373" s="843" t="s">
        <v>3718</v>
      </c>
      <c r="C373" s="220">
        <v>265</v>
      </c>
    </row>
    <row r="374" spans="1:3" x14ac:dyDescent="0.2">
      <c r="A374" s="550" t="s">
        <v>3719</v>
      </c>
      <c r="B374" s="843" t="s">
        <v>3720</v>
      </c>
      <c r="C374" s="220">
        <v>264</v>
      </c>
    </row>
    <row r="375" spans="1:3" x14ac:dyDescent="0.2">
      <c r="A375" s="550" t="s">
        <v>3721</v>
      </c>
      <c r="B375" s="843" t="s">
        <v>3722</v>
      </c>
      <c r="C375" s="220">
        <v>305</v>
      </c>
    </row>
    <row r="376" spans="1:3" x14ac:dyDescent="0.2">
      <c r="A376" s="550" t="s">
        <v>3723</v>
      </c>
      <c r="B376" s="843" t="s">
        <v>3724</v>
      </c>
      <c r="C376" s="220">
        <v>565</v>
      </c>
    </row>
    <row r="377" spans="1:3" x14ac:dyDescent="0.2">
      <c r="A377" s="218" t="s">
        <v>3725</v>
      </c>
      <c r="B377" s="1107" t="s">
        <v>3726</v>
      </c>
      <c r="C377" s="1107"/>
    </row>
    <row r="378" spans="1:3" x14ac:dyDescent="0.2">
      <c r="A378" s="550" t="s">
        <v>3727</v>
      </c>
      <c r="B378" s="843" t="s">
        <v>3728</v>
      </c>
      <c r="C378" s="220">
        <v>64</v>
      </c>
    </row>
    <row r="379" spans="1:3" x14ac:dyDescent="0.2">
      <c r="A379" s="550" t="s">
        <v>3729</v>
      </c>
      <c r="B379" s="843" t="s">
        <v>3730</v>
      </c>
      <c r="C379" s="220">
        <v>183.96</v>
      </c>
    </row>
    <row r="380" spans="1:3" x14ac:dyDescent="0.2">
      <c r="A380" s="550" t="s">
        <v>3731</v>
      </c>
      <c r="B380" s="843" t="s">
        <v>3732</v>
      </c>
      <c r="C380" s="220">
        <v>101</v>
      </c>
    </row>
    <row r="381" spans="1:3" x14ac:dyDescent="0.2">
      <c r="A381" s="550" t="s">
        <v>3733</v>
      </c>
      <c r="B381" s="843" t="s">
        <v>3734</v>
      </c>
      <c r="C381" s="220">
        <v>68</v>
      </c>
    </row>
    <row r="382" spans="1:3" x14ac:dyDescent="0.2">
      <c r="A382" s="550" t="s">
        <v>3735</v>
      </c>
      <c r="B382" s="843" t="s">
        <v>3736</v>
      </c>
      <c r="C382" s="220">
        <v>126</v>
      </c>
    </row>
    <row r="383" spans="1:3" x14ac:dyDescent="0.2">
      <c r="A383" s="550" t="s">
        <v>3737</v>
      </c>
      <c r="B383" s="843" t="s">
        <v>3738</v>
      </c>
      <c r="C383" s="220">
        <v>102.2</v>
      </c>
    </row>
    <row r="384" spans="1:3" x14ac:dyDescent="0.2">
      <c r="A384" s="550" t="s">
        <v>3739</v>
      </c>
      <c r="B384" s="843" t="s">
        <v>3740</v>
      </c>
      <c r="C384" s="220">
        <v>124</v>
      </c>
    </row>
    <row r="385" spans="1:3" x14ac:dyDescent="0.2">
      <c r="A385" s="218" t="s">
        <v>3741</v>
      </c>
      <c r="B385" s="1108" t="s">
        <v>3742</v>
      </c>
      <c r="C385" s="1108"/>
    </row>
    <row r="386" spans="1:3" x14ac:dyDescent="0.2">
      <c r="A386" s="550" t="s">
        <v>3743</v>
      </c>
      <c r="B386" s="846" t="s">
        <v>3744</v>
      </c>
      <c r="C386" s="220">
        <v>686</v>
      </c>
    </row>
    <row r="387" spans="1:3" x14ac:dyDescent="0.2">
      <c r="A387" s="550" t="s">
        <v>3745</v>
      </c>
      <c r="B387" s="843" t="s">
        <v>3746</v>
      </c>
      <c r="C387" s="220">
        <v>3124</v>
      </c>
    </row>
    <row r="388" spans="1:3" x14ac:dyDescent="0.2">
      <c r="A388" s="550" t="s">
        <v>3747</v>
      </c>
      <c r="B388" s="843" t="s">
        <v>3748</v>
      </c>
      <c r="C388" s="220">
        <v>2505</v>
      </c>
    </row>
    <row r="389" spans="1:3" x14ac:dyDescent="0.2">
      <c r="A389" s="218" t="s">
        <v>3749</v>
      </c>
      <c r="B389" s="1104" t="s">
        <v>3750</v>
      </c>
      <c r="C389" s="1104"/>
    </row>
    <row r="390" spans="1:3" x14ac:dyDescent="0.2">
      <c r="A390" s="550" t="s">
        <v>3751</v>
      </c>
      <c r="B390" s="221" t="s">
        <v>3750</v>
      </c>
      <c r="C390" s="220">
        <v>24227</v>
      </c>
    </row>
    <row r="391" spans="1:3" x14ac:dyDescent="0.2">
      <c r="A391" s="218" t="s">
        <v>3752</v>
      </c>
      <c r="B391" s="1104" t="s">
        <v>3753</v>
      </c>
      <c r="C391" s="1104"/>
    </row>
    <row r="392" spans="1:3" ht="25.5" x14ac:dyDescent="0.2">
      <c r="A392" s="550" t="s">
        <v>3754</v>
      </c>
      <c r="B392" s="217" t="s">
        <v>3755</v>
      </c>
      <c r="C392" s="220">
        <v>294</v>
      </c>
    </row>
    <row r="393" spans="1:3" ht="25.5" x14ac:dyDescent="0.2">
      <c r="A393" s="550" t="s">
        <v>3756</v>
      </c>
      <c r="B393" s="217" t="s">
        <v>3757</v>
      </c>
      <c r="C393" s="220">
        <v>390</v>
      </c>
    </row>
    <row r="394" spans="1:3" ht="25.5" x14ac:dyDescent="0.2">
      <c r="A394" s="550" t="s">
        <v>3758</v>
      </c>
      <c r="B394" s="217" t="s">
        <v>3759</v>
      </c>
      <c r="C394" s="220">
        <v>440</v>
      </c>
    </row>
    <row r="395" spans="1:3" ht="25.5" x14ac:dyDescent="0.2">
      <c r="A395" s="550" t="s">
        <v>3760</v>
      </c>
      <c r="B395" s="217" t="s">
        <v>4364</v>
      </c>
      <c r="C395" s="231">
        <v>553.52</v>
      </c>
    </row>
    <row r="396" spans="1:3" ht="25.5" x14ac:dyDescent="0.2">
      <c r="A396" s="550" t="s">
        <v>3762</v>
      </c>
      <c r="B396" s="217" t="s">
        <v>3761</v>
      </c>
      <c r="C396" s="231">
        <v>618.87</v>
      </c>
    </row>
    <row r="397" spans="1:3" x14ac:dyDescent="0.2">
      <c r="A397" s="553" t="s">
        <v>3762</v>
      </c>
      <c r="B397" s="217" t="s">
        <v>3763</v>
      </c>
      <c r="C397" s="220">
        <v>250</v>
      </c>
    </row>
    <row r="398" spans="1:3" x14ac:dyDescent="0.2">
      <c r="A398" s="550" t="s">
        <v>3764</v>
      </c>
      <c r="B398" s="217" t="s">
        <v>3765</v>
      </c>
      <c r="C398" s="220">
        <v>164</v>
      </c>
    </row>
    <row r="399" spans="1:3" x14ac:dyDescent="0.2">
      <c r="A399" s="218" t="s">
        <v>4365</v>
      </c>
      <c r="B399" s="257" t="s">
        <v>2410</v>
      </c>
      <c r="C399" s="560"/>
    </row>
    <row r="400" spans="1:3" x14ac:dyDescent="0.2">
      <c r="A400" s="550" t="s">
        <v>4366</v>
      </c>
      <c r="B400" s="217" t="s">
        <v>2411</v>
      </c>
      <c r="C400" s="231">
        <v>1086.81</v>
      </c>
    </row>
    <row r="401" spans="1:3" x14ac:dyDescent="0.2">
      <c r="A401" s="550" t="s">
        <v>4367</v>
      </c>
      <c r="B401" s="217" t="s">
        <v>2416</v>
      </c>
      <c r="C401" s="231">
        <v>4884.01</v>
      </c>
    </row>
    <row r="402" spans="1:3" x14ac:dyDescent="0.2">
      <c r="A402" s="561">
        <v>43906</v>
      </c>
      <c r="B402" s="847" t="s">
        <v>4114</v>
      </c>
      <c r="C402" s="562">
        <f>C400+3466</f>
        <v>4552.8100000000004</v>
      </c>
    </row>
    <row r="403" spans="1:3" ht="25.5" x14ac:dyDescent="0.2">
      <c r="A403" s="561">
        <v>43937</v>
      </c>
      <c r="B403" s="847" t="s">
        <v>4116</v>
      </c>
      <c r="C403" s="562">
        <f>C401+3466</f>
        <v>8350.01</v>
      </c>
    </row>
    <row r="404" spans="1:3" x14ac:dyDescent="0.2">
      <c r="A404" s="218" t="s">
        <v>4368</v>
      </c>
      <c r="B404" s="257" t="s">
        <v>2413</v>
      </c>
      <c r="C404" s="231"/>
    </row>
    <row r="405" spans="1:3" x14ac:dyDescent="0.2">
      <c r="A405" s="550" t="s">
        <v>4369</v>
      </c>
      <c r="B405" s="217" t="s">
        <v>2414</v>
      </c>
      <c r="C405" s="231">
        <v>1086.81</v>
      </c>
    </row>
    <row r="406" spans="1:3" x14ac:dyDescent="0.2">
      <c r="A406" s="550" t="s">
        <v>4370</v>
      </c>
      <c r="B406" s="217" t="s">
        <v>2415</v>
      </c>
      <c r="C406" s="231">
        <v>4616.78</v>
      </c>
    </row>
    <row r="407" spans="1:3" ht="25.5" x14ac:dyDescent="0.2">
      <c r="A407" s="550" t="s">
        <v>4371</v>
      </c>
      <c r="B407" s="217" t="s">
        <v>4118</v>
      </c>
      <c r="C407" s="231">
        <v>4552.8100000000004</v>
      </c>
    </row>
    <row r="408" spans="1:3" ht="25.5" x14ac:dyDescent="0.2">
      <c r="A408" s="550" t="s">
        <v>4372</v>
      </c>
      <c r="B408" s="217" t="s">
        <v>4120</v>
      </c>
      <c r="C408" s="231">
        <v>8082.78</v>
      </c>
    </row>
    <row r="409" spans="1:3" x14ac:dyDescent="0.2">
      <c r="A409" s="550" t="s">
        <v>4373</v>
      </c>
      <c r="B409" s="257" t="s">
        <v>2421</v>
      </c>
      <c r="C409" s="231"/>
    </row>
    <row r="410" spans="1:3" x14ac:dyDescent="0.2">
      <c r="A410" s="550" t="s">
        <v>4374</v>
      </c>
      <c r="B410" s="217" t="s">
        <v>2422</v>
      </c>
      <c r="C410" s="560">
        <v>1227.0999999999999</v>
      </c>
    </row>
    <row r="411" spans="1:3" x14ac:dyDescent="0.2">
      <c r="A411" s="550" t="s">
        <v>4375</v>
      </c>
      <c r="B411" s="217" t="s">
        <v>2423</v>
      </c>
      <c r="C411" s="560">
        <v>2012.4</v>
      </c>
    </row>
    <row r="412" spans="1:3" x14ac:dyDescent="0.2">
      <c r="A412" s="550" t="s">
        <v>4376</v>
      </c>
      <c r="B412" s="217" t="s">
        <v>3299</v>
      </c>
      <c r="C412" s="560">
        <v>4319.3999999999996</v>
      </c>
    </row>
    <row r="413" spans="1:3" x14ac:dyDescent="0.2">
      <c r="A413" s="550" t="s">
        <v>4377</v>
      </c>
      <c r="B413" s="217" t="s">
        <v>2424</v>
      </c>
      <c r="C413" s="560">
        <v>1131.0999999999999</v>
      </c>
    </row>
    <row r="414" spans="1:3" x14ac:dyDescent="0.2">
      <c r="A414" s="550" t="s">
        <v>4378</v>
      </c>
      <c r="B414" s="217" t="s">
        <v>2425</v>
      </c>
      <c r="C414" s="560">
        <v>650.79999999999995</v>
      </c>
    </row>
    <row r="415" spans="1:3" x14ac:dyDescent="0.2">
      <c r="A415" s="563"/>
      <c r="B415" s="564"/>
      <c r="C415" s="565"/>
    </row>
    <row r="416" spans="1:3" ht="31.5" customHeight="1" x14ac:dyDescent="0.2">
      <c r="A416" s="1089" t="s">
        <v>3945</v>
      </c>
      <c r="B416" s="1089"/>
      <c r="C416" s="1089"/>
    </row>
    <row r="417" spans="1:3" ht="12" x14ac:dyDescent="0.2">
      <c r="A417" s="1090" t="s">
        <v>709</v>
      </c>
      <c r="B417" s="1091" t="s">
        <v>3328</v>
      </c>
      <c r="C417" s="1092" t="s">
        <v>3953</v>
      </c>
    </row>
    <row r="418" spans="1:3" ht="12" x14ac:dyDescent="0.2">
      <c r="A418" s="1090"/>
      <c r="B418" s="1091"/>
      <c r="C418" s="1093"/>
    </row>
    <row r="419" spans="1:3" x14ac:dyDescent="0.2">
      <c r="A419" s="215" t="s">
        <v>710</v>
      </c>
      <c r="B419" s="1094" t="s">
        <v>3329</v>
      </c>
      <c r="C419" s="1095"/>
    </row>
    <row r="420" spans="1:3" x14ac:dyDescent="0.2">
      <c r="A420" s="223" t="s">
        <v>1928</v>
      </c>
      <c r="B420" s="566" t="s">
        <v>3766</v>
      </c>
      <c r="C420" s="220">
        <v>122</v>
      </c>
    </row>
    <row r="421" spans="1:3" x14ac:dyDescent="0.2">
      <c r="A421" s="223" t="s">
        <v>3334</v>
      </c>
      <c r="B421" s="567" t="s">
        <v>3767</v>
      </c>
      <c r="C421" s="220">
        <v>134</v>
      </c>
    </row>
    <row r="422" spans="1:3" x14ac:dyDescent="0.2">
      <c r="A422" s="223" t="s">
        <v>3339</v>
      </c>
      <c r="B422" s="228" t="s">
        <v>3768</v>
      </c>
      <c r="C422" s="220">
        <v>87</v>
      </c>
    </row>
    <row r="423" spans="1:3" x14ac:dyDescent="0.2">
      <c r="A423" s="223" t="s">
        <v>3769</v>
      </c>
      <c r="B423" s="848" t="s">
        <v>4379</v>
      </c>
      <c r="C423" s="220">
        <v>58</v>
      </c>
    </row>
    <row r="424" spans="1:3" x14ac:dyDescent="0.2">
      <c r="A424" s="223" t="s">
        <v>3770</v>
      </c>
      <c r="B424" s="228" t="s">
        <v>3771</v>
      </c>
      <c r="C424" s="220">
        <v>62</v>
      </c>
    </row>
    <row r="425" spans="1:3" x14ac:dyDescent="0.2">
      <c r="A425" s="223" t="s">
        <v>3772</v>
      </c>
      <c r="B425" s="848" t="s">
        <v>4380</v>
      </c>
      <c r="C425" s="220">
        <v>76</v>
      </c>
    </row>
    <row r="426" spans="1:3" x14ac:dyDescent="0.2">
      <c r="A426" s="223" t="s">
        <v>3773</v>
      </c>
      <c r="B426" s="848" t="s">
        <v>4381</v>
      </c>
      <c r="C426" s="220">
        <v>71</v>
      </c>
    </row>
    <row r="427" spans="1:3" x14ac:dyDescent="0.2">
      <c r="A427" s="215">
        <v>2</v>
      </c>
      <c r="B427" s="1074" t="s">
        <v>3548</v>
      </c>
      <c r="C427" s="1075"/>
    </row>
    <row r="428" spans="1:3" x14ac:dyDescent="0.2">
      <c r="A428" s="224" t="s">
        <v>427</v>
      </c>
      <c r="B428" s="568" t="s">
        <v>4382</v>
      </c>
      <c r="C428" s="220">
        <v>18</v>
      </c>
    </row>
    <row r="429" spans="1:3" x14ac:dyDescent="0.2">
      <c r="A429" s="224" t="s">
        <v>1929</v>
      </c>
      <c r="B429" s="568" t="s">
        <v>4383</v>
      </c>
      <c r="C429" s="220">
        <v>18</v>
      </c>
    </row>
    <row r="430" spans="1:3" x14ac:dyDescent="0.2">
      <c r="A430" s="224" t="s">
        <v>3774</v>
      </c>
      <c r="B430" s="568" t="s">
        <v>4384</v>
      </c>
      <c r="C430" s="220">
        <v>19</v>
      </c>
    </row>
    <row r="431" spans="1:3" x14ac:dyDescent="0.2">
      <c r="A431" s="224" t="s">
        <v>3775</v>
      </c>
      <c r="B431" s="568" t="s">
        <v>4385</v>
      </c>
      <c r="C431" s="220">
        <v>51</v>
      </c>
    </row>
    <row r="432" spans="1:3" x14ac:dyDescent="0.2">
      <c r="A432" s="224" t="s">
        <v>3776</v>
      </c>
      <c r="B432" s="568" t="s">
        <v>4386</v>
      </c>
      <c r="C432" s="220">
        <v>59</v>
      </c>
    </row>
    <row r="433" spans="1:3" x14ac:dyDescent="0.2">
      <c r="A433" s="224" t="s">
        <v>3777</v>
      </c>
      <c r="B433" s="568" t="s">
        <v>4387</v>
      </c>
      <c r="C433" s="220">
        <v>75</v>
      </c>
    </row>
    <row r="434" spans="1:3" x14ac:dyDescent="0.2">
      <c r="A434" s="224" t="s">
        <v>3778</v>
      </c>
      <c r="B434" s="568" t="s">
        <v>4388</v>
      </c>
      <c r="C434" s="220">
        <v>274</v>
      </c>
    </row>
    <row r="435" spans="1:3" x14ac:dyDescent="0.2">
      <c r="A435" s="224" t="s">
        <v>3779</v>
      </c>
      <c r="B435" s="568" t="s">
        <v>4389</v>
      </c>
      <c r="C435" s="220">
        <v>21</v>
      </c>
    </row>
    <row r="436" spans="1:3" x14ac:dyDescent="0.2">
      <c r="A436" s="224" t="s">
        <v>3780</v>
      </c>
      <c r="B436" s="568" t="s">
        <v>4390</v>
      </c>
      <c r="C436" s="220">
        <v>44</v>
      </c>
    </row>
    <row r="437" spans="1:3" x14ac:dyDescent="0.2">
      <c r="A437" s="224" t="s">
        <v>3781</v>
      </c>
      <c r="B437" s="568" t="s">
        <v>4391</v>
      </c>
      <c r="C437" s="220">
        <v>140</v>
      </c>
    </row>
    <row r="438" spans="1:3" x14ac:dyDescent="0.2">
      <c r="A438" s="224" t="s">
        <v>3782</v>
      </c>
      <c r="B438" s="568" t="s">
        <v>4392</v>
      </c>
      <c r="C438" s="220">
        <v>23</v>
      </c>
    </row>
    <row r="439" spans="1:3" x14ac:dyDescent="0.2">
      <c r="A439" s="224" t="s">
        <v>3783</v>
      </c>
      <c r="B439" s="568" t="s">
        <v>4393</v>
      </c>
      <c r="C439" s="220">
        <v>23</v>
      </c>
    </row>
    <row r="440" spans="1:3" x14ac:dyDescent="0.2">
      <c r="A440" s="224" t="s">
        <v>3784</v>
      </c>
      <c r="B440" s="568" t="s">
        <v>4394</v>
      </c>
      <c r="C440" s="220">
        <v>20</v>
      </c>
    </row>
    <row r="441" spans="1:3" x14ac:dyDescent="0.2">
      <c r="A441" s="224" t="s">
        <v>3785</v>
      </c>
      <c r="B441" s="568" t="s">
        <v>4395</v>
      </c>
      <c r="C441" s="220">
        <v>65</v>
      </c>
    </row>
    <row r="442" spans="1:3" x14ac:dyDescent="0.2">
      <c r="A442" s="224" t="s">
        <v>3786</v>
      </c>
      <c r="B442" s="568" t="s">
        <v>4396</v>
      </c>
      <c r="C442" s="220">
        <v>20</v>
      </c>
    </row>
    <row r="443" spans="1:3" x14ac:dyDescent="0.2">
      <c r="A443" s="224" t="s">
        <v>3787</v>
      </c>
      <c r="B443" s="568" t="s">
        <v>4397</v>
      </c>
      <c r="C443" s="220">
        <v>17</v>
      </c>
    </row>
    <row r="444" spans="1:3" x14ac:dyDescent="0.2">
      <c r="A444" s="224" t="s">
        <v>3788</v>
      </c>
      <c r="B444" s="568" t="s">
        <v>4398</v>
      </c>
      <c r="C444" s="220">
        <v>19</v>
      </c>
    </row>
    <row r="445" spans="1:3" x14ac:dyDescent="0.2">
      <c r="A445" s="224" t="s">
        <v>3789</v>
      </c>
      <c r="B445" s="568" t="s">
        <v>4399</v>
      </c>
      <c r="C445" s="220">
        <v>87</v>
      </c>
    </row>
    <row r="446" spans="1:3" x14ac:dyDescent="0.2">
      <c r="A446" s="224" t="s">
        <v>3790</v>
      </c>
      <c r="B446" s="568" t="s">
        <v>4400</v>
      </c>
      <c r="C446" s="220">
        <v>21</v>
      </c>
    </row>
    <row r="447" spans="1:3" x14ac:dyDescent="0.2">
      <c r="A447" s="224" t="s">
        <v>3791</v>
      </c>
      <c r="B447" s="568" t="s">
        <v>4401</v>
      </c>
      <c r="C447" s="220">
        <v>24</v>
      </c>
    </row>
    <row r="448" spans="1:3" x14ac:dyDescent="0.2">
      <c r="A448" s="224" t="s">
        <v>3792</v>
      </c>
      <c r="B448" s="568" t="s">
        <v>3793</v>
      </c>
      <c r="C448" s="220">
        <v>94</v>
      </c>
    </row>
    <row r="449" spans="1:3" x14ac:dyDescent="0.2">
      <c r="A449" s="224" t="s">
        <v>3794</v>
      </c>
      <c r="B449" s="568" t="s">
        <v>3795</v>
      </c>
      <c r="C449" s="220">
        <v>47</v>
      </c>
    </row>
    <row r="450" spans="1:3" x14ac:dyDescent="0.2">
      <c r="A450" s="224" t="s">
        <v>3796</v>
      </c>
      <c r="B450" s="568" t="s">
        <v>4402</v>
      </c>
      <c r="C450" s="220">
        <v>26</v>
      </c>
    </row>
    <row r="451" spans="1:3" x14ac:dyDescent="0.2">
      <c r="A451" s="224" t="s">
        <v>3797</v>
      </c>
      <c r="B451" s="568" t="s">
        <v>4403</v>
      </c>
      <c r="C451" s="220">
        <v>17</v>
      </c>
    </row>
    <row r="452" spans="1:3" x14ac:dyDescent="0.2">
      <c r="A452" s="224" t="s">
        <v>3798</v>
      </c>
      <c r="B452" s="568" t="s">
        <v>4404</v>
      </c>
      <c r="C452" s="220">
        <v>30</v>
      </c>
    </row>
    <row r="453" spans="1:3" x14ac:dyDescent="0.2">
      <c r="A453" s="224" t="s">
        <v>3799</v>
      </c>
      <c r="B453" s="568" t="s">
        <v>4405</v>
      </c>
      <c r="C453" s="220">
        <v>15</v>
      </c>
    </row>
    <row r="454" spans="1:3" x14ac:dyDescent="0.2">
      <c r="A454" s="224" t="s">
        <v>3800</v>
      </c>
      <c r="B454" s="568" t="s">
        <v>4406</v>
      </c>
      <c r="C454" s="220">
        <v>27</v>
      </c>
    </row>
    <row r="455" spans="1:3" x14ac:dyDescent="0.2">
      <c r="A455" s="224" t="s">
        <v>3801</v>
      </c>
      <c r="B455" s="568" t="s">
        <v>4407</v>
      </c>
      <c r="C455" s="220">
        <v>71</v>
      </c>
    </row>
    <row r="456" spans="1:3" x14ac:dyDescent="0.2">
      <c r="A456" s="224" t="s">
        <v>3802</v>
      </c>
      <c r="B456" s="568" t="s">
        <v>4408</v>
      </c>
      <c r="C456" s="220">
        <v>159</v>
      </c>
    </row>
    <row r="457" spans="1:3" x14ac:dyDescent="0.2">
      <c r="A457" s="224" t="s">
        <v>3803</v>
      </c>
      <c r="B457" s="568" t="s">
        <v>4409</v>
      </c>
      <c r="C457" s="220">
        <v>52</v>
      </c>
    </row>
    <row r="458" spans="1:3" x14ac:dyDescent="0.2">
      <c r="A458" s="224" t="s">
        <v>3804</v>
      </c>
      <c r="B458" s="568" t="s">
        <v>3805</v>
      </c>
      <c r="C458" s="220">
        <v>181</v>
      </c>
    </row>
    <row r="459" spans="1:3" x14ac:dyDescent="0.2">
      <c r="A459" s="224" t="s">
        <v>3806</v>
      </c>
      <c r="B459" s="568" t="s">
        <v>3807</v>
      </c>
      <c r="C459" s="220">
        <v>81</v>
      </c>
    </row>
    <row r="460" spans="1:3" x14ac:dyDescent="0.2">
      <c r="A460" s="224" t="s">
        <v>3808</v>
      </c>
      <c r="B460" s="568" t="s">
        <v>3809</v>
      </c>
      <c r="C460" s="220">
        <v>16</v>
      </c>
    </row>
    <row r="461" spans="1:3" x14ac:dyDescent="0.2">
      <c r="A461" s="224" t="s">
        <v>3810</v>
      </c>
      <c r="B461" s="568" t="s">
        <v>3811</v>
      </c>
      <c r="C461" s="220">
        <v>19</v>
      </c>
    </row>
    <row r="462" spans="1:3" x14ac:dyDescent="0.2">
      <c r="A462" s="224" t="s">
        <v>3812</v>
      </c>
      <c r="B462" s="568" t="s">
        <v>3813</v>
      </c>
      <c r="C462" s="220">
        <v>17</v>
      </c>
    </row>
    <row r="463" spans="1:3" x14ac:dyDescent="0.2">
      <c r="A463" s="224" t="s">
        <v>3814</v>
      </c>
      <c r="B463" s="568" t="s">
        <v>3815</v>
      </c>
      <c r="C463" s="220">
        <v>28</v>
      </c>
    </row>
    <row r="464" spans="1:3" x14ac:dyDescent="0.2">
      <c r="A464" s="224" t="s">
        <v>3816</v>
      </c>
      <c r="B464" s="568" t="s">
        <v>3817</v>
      </c>
      <c r="C464" s="220">
        <v>14</v>
      </c>
    </row>
    <row r="465" spans="1:3" x14ac:dyDescent="0.2">
      <c r="A465" s="224" t="s">
        <v>3818</v>
      </c>
      <c r="B465" s="568" t="s">
        <v>3819</v>
      </c>
      <c r="C465" s="220">
        <v>21</v>
      </c>
    </row>
    <row r="466" spans="1:3" x14ac:dyDescent="0.2">
      <c r="A466" s="224" t="s">
        <v>3820</v>
      </c>
      <c r="B466" s="568" t="s">
        <v>3821</v>
      </c>
      <c r="C466" s="220">
        <v>66</v>
      </c>
    </row>
    <row r="467" spans="1:3" x14ac:dyDescent="0.2">
      <c r="A467" s="224" t="s">
        <v>3822</v>
      </c>
      <c r="B467" s="568" t="s">
        <v>3823</v>
      </c>
      <c r="C467" s="220">
        <v>72</v>
      </c>
    </row>
    <row r="468" spans="1:3" x14ac:dyDescent="0.2">
      <c r="A468" s="224" t="s">
        <v>3824</v>
      </c>
      <c r="B468" s="568" t="s">
        <v>3825</v>
      </c>
      <c r="C468" s="220">
        <v>27</v>
      </c>
    </row>
    <row r="469" spans="1:3" x14ac:dyDescent="0.2">
      <c r="A469" s="224" t="s">
        <v>3826</v>
      </c>
      <c r="B469" s="568" t="s">
        <v>4410</v>
      </c>
      <c r="C469" s="220">
        <v>52</v>
      </c>
    </row>
    <row r="470" spans="1:3" x14ac:dyDescent="0.2">
      <c r="A470" s="224" t="s">
        <v>3827</v>
      </c>
      <c r="B470" s="568" t="s">
        <v>3828</v>
      </c>
      <c r="C470" s="220">
        <v>24</v>
      </c>
    </row>
    <row r="471" spans="1:3" x14ac:dyDescent="0.2">
      <c r="A471" s="224" t="s">
        <v>3829</v>
      </c>
      <c r="B471" s="568" t="s">
        <v>4411</v>
      </c>
      <c r="C471" s="220">
        <v>472</v>
      </c>
    </row>
    <row r="472" spans="1:3" x14ac:dyDescent="0.2">
      <c r="A472" s="224" t="s">
        <v>3830</v>
      </c>
      <c r="B472" s="568" t="s">
        <v>4412</v>
      </c>
      <c r="C472" s="220">
        <v>159</v>
      </c>
    </row>
    <row r="473" spans="1:3" x14ac:dyDescent="0.2">
      <c r="A473" s="224" t="s">
        <v>3831</v>
      </c>
      <c r="B473" s="568" t="s">
        <v>4413</v>
      </c>
      <c r="C473" s="220">
        <v>260</v>
      </c>
    </row>
    <row r="474" spans="1:3" x14ac:dyDescent="0.2">
      <c r="A474" s="224" t="s">
        <v>3832</v>
      </c>
      <c r="B474" s="568" t="s">
        <v>3833</v>
      </c>
      <c r="C474" s="220">
        <v>482</v>
      </c>
    </row>
    <row r="475" spans="1:3" x14ac:dyDescent="0.2">
      <c r="A475" s="224" t="s">
        <v>3834</v>
      </c>
      <c r="B475" s="568" t="s">
        <v>4414</v>
      </c>
      <c r="C475" s="220">
        <v>48</v>
      </c>
    </row>
    <row r="476" spans="1:3" x14ac:dyDescent="0.2">
      <c r="A476" s="224" t="s">
        <v>3835</v>
      </c>
      <c r="B476" s="568" t="s">
        <v>4415</v>
      </c>
      <c r="C476" s="220">
        <v>87</v>
      </c>
    </row>
    <row r="477" spans="1:3" x14ac:dyDescent="0.2">
      <c r="A477" s="224" t="s">
        <v>3836</v>
      </c>
      <c r="B477" s="568" t="s">
        <v>4416</v>
      </c>
      <c r="C477" s="220">
        <v>210</v>
      </c>
    </row>
    <row r="478" spans="1:3" x14ac:dyDescent="0.2">
      <c r="A478" s="224" t="s">
        <v>3837</v>
      </c>
      <c r="B478" s="568" t="s">
        <v>4417</v>
      </c>
      <c r="C478" s="220">
        <v>330</v>
      </c>
    </row>
    <row r="479" spans="1:3" x14ac:dyDescent="0.2">
      <c r="A479" s="224" t="s">
        <v>3838</v>
      </c>
      <c r="B479" s="568" t="s">
        <v>4418</v>
      </c>
      <c r="C479" s="220">
        <v>115</v>
      </c>
    </row>
    <row r="480" spans="1:3" x14ac:dyDescent="0.2">
      <c r="A480" s="224" t="s">
        <v>3839</v>
      </c>
      <c r="B480" s="569" t="s">
        <v>4419</v>
      </c>
      <c r="C480" s="220">
        <v>281</v>
      </c>
    </row>
    <row r="481" spans="1:3" x14ac:dyDescent="0.2">
      <c r="A481" s="224" t="s">
        <v>3840</v>
      </c>
      <c r="B481" s="569" t="s">
        <v>4420</v>
      </c>
      <c r="C481" s="220">
        <v>195</v>
      </c>
    </row>
    <row r="482" spans="1:3" x14ac:dyDescent="0.2">
      <c r="A482" s="224" t="s">
        <v>3841</v>
      </c>
      <c r="B482" s="569" t="s">
        <v>4421</v>
      </c>
      <c r="C482" s="220">
        <v>205</v>
      </c>
    </row>
    <row r="483" spans="1:3" x14ac:dyDescent="0.2">
      <c r="A483" s="224" t="s">
        <v>3842</v>
      </c>
      <c r="B483" s="569" t="s">
        <v>4422</v>
      </c>
      <c r="C483" s="220">
        <v>195</v>
      </c>
    </row>
    <row r="484" spans="1:3" x14ac:dyDescent="0.2">
      <c r="A484" s="215">
        <v>3</v>
      </c>
      <c r="B484" s="1076" t="s">
        <v>3843</v>
      </c>
      <c r="C484" s="1077"/>
    </row>
    <row r="485" spans="1:3" x14ac:dyDescent="0.2">
      <c r="A485" s="224" t="s">
        <v>3346</v>
      </c>
      <c r="B485" s="570" t="s">
        <v>3844</v>
      </c>
      <c r="C485" s="220">
        <v>63</v>
      </c>
    </row>
    <row r="486" spans="1:3" x14ac:dyDescent="0.2">
      <c r="A486" s="224" t="s">
        <v>3845</v>
      </c>
      <c r="B486" s="570" t="s">
        <v>3846</v>
      </c>
      <c r="C486" s="220">
        <v>58</v>
      </c>
    </row>
    <row r="487" spans="1:3" x14ac:dyDescent="0.2">
      <c r="A487" s="224" t="s">
        <v>151</v>
      </c>
      <c r="B487" s="570" t="s">
        <v>3847</v>
      </c>
      <c r="C487" s="220">
        <v>61</v>
      </c>
    </row>
    <row r="488" spans="1:3" x14ac:dyDescent="0.2">
      <c r="A488" s="224" t="s">
        <v>3848</v>
      </c>
      <c r="B488" s="569" t="s">
        <v>4423</v>
      </c>
      <c r="C488" s="220">
        <v>58</v>
      </c>
    </row>
    <row r="489" spans="1:3" x14ac:dyDescent="0.2">
      <c r="A489" s="224" t="s">
        <v>3849</v>
      </c>
      <c r="B489" s="570" t="s">
        <v>4424</v>
      </c>
      <c r="C489" s="220">
        <v>356</v>
      </c>
    </row>
    <row r="490" spans="1:3" x14ac:dyDescent="0.2">
      <c r="A490" s="224" t="s">
        <v>3850</v>
      </c>
      <c r="B490" s="569" t="s">
        <v>4425</v>
      </c>
      <c r="C490" s="220">
        <v>94</v>
      </c>
    </row>
    <row r="491" spans="1:3" x14ac:dyDescent="0.2">
      <c r="A491" s="224" t="s">
        <v>3851</v>
      </c>
      <c r="B491" s="569" t="s">
        <v>4426</v>
      </c>
      <c r="C491" s="220">
        <v>257</v>
      </c>
    </row>
    <row r="492" spans="1:3" x14ac:dyDescent="0.2">
      <c r="A492" s="224" t="s">
        <v>3852</v>
      </c>
      <c r="B492" s="569" t="s">
        <v>4427</v>
      </c>
      <c r="C492" s="220">
        <v>789</v>
      </c>
    </row>
    <row r="493" spans="1:3" x14ac:dyDescent="0.2">
      <c r="A493" s="224" t="s">
        <v>3853</v>
      </c>
      <c r="B493" s="569" t="s">
        <v>4428</v>
      </c>
      <c r="C493" s="220">
        <v>115</v>
      </c>
    </row>
    <row r="494" spans="1:3" x14ac:dyDescent="0.2">
      <c r="A494" s="215">
        <v>4</v>
      </c>
      <c r="B494" s="1078" t="s">
        <v>3854</v>
      </c>
      <c r="C494" s="1079"/>
    </row>
    <row r="495" spans="1:3" x14ac:dyDescent="0.2">
      <c r="A495" s="224" t="s">
        <v>382</v>
      </c>
      <c r="B495" s="569" t="s">
        <v>4429</v>
      </c>
      <c r="C495" s="220">
        <v>123</v>
      </c>
    </row>
    <row r="496" spans="1:3" x14ac:dyDescent="0.2">
      <c r="A496" s="224" t="s">
        <v>1934</v>
      </c>
      <c r="B496" s="571" t="s">
        <v>4430</v>
      </c>
      <c r="C496" s="220">
        <v>183</v>
      </c>
    </row>
    <row r="497" spans="1:3" x14ac:dyDescent="0.2">
      <c r="A497" s="224" t="s">
        <v>3371</v>
      </c>
      <c r="B497" s="571" t="s">
        <v>4431</v>
      </c>
      <c r="C497" s="220">
        <v>125</v>
      </c>
    </row>
    <row r="498" spans="1:3" x14ac:dyDescent="0.2">
      <c r="A498" s="224" t="s">
        <v>140</v>
      </c>
      <c r="B498" s="571" t="s">
        <v>4432</v>
      </c>
      <c r="C498" s="220">
        <v>162</v>
      </c>
    </row>
    <row r="499" spans="1:3" x14ac:dyDescent="0.2">
      <c r="A499" s="224" t="s">
        <v>3390</v>
      </c>
      <c r="B499" s="571" t="s">
        <v>4433</v>
      </c>
      <c r="C499" s="220">
        <v>117</v>
      </c>
    </row>
    <row r="500" spans="1:3" x14ac:dyDescent="0.2">
      <c r="A500" s="224" t="s">
        <v>1939</v>
      </c>
      <c r="B500" s="571" t="s">
        <v>4434</v>
      </c>
      <c r="C500" s="220">
        <v>184</v>
      </c>
    </row>
    <row r="501" spans="1:3" x14ac:dyDescent="0.2">
      <c r="A501" s="224" t="s">
        <v>1940</v>
      </c>
      <c r="B501" s="571" t="s">
        <v>4435</v>
      </c>
      <c r="C501" s="220">
        <v>178</v>
      </c>
    </row>
    <row r="502" spans="1:3" x14ac:dyDescent="0.2">
      <c r="A502" s="224" t="s">
        <v>3417</v>
      </c>
      <c r="B502" s="571" t="s">
        <v>4436</v>
      </c>
      <c r="C502" s="220">
        <v>247</v>
      </c>
    </row>
    <row r="503" spans="1:3" x14ac:dyDescent="0.2">
      <c r="A503" s="224" t="s">
        <v>3434</v>
      </c>
      <c r="B503" s="571" t="s">
        <v>4437</v>
      </c>
      <c r="C503" s="220">
        <v>202</v>
      </c>
    </row>
    <row r="504" spans="1:3" x14ac:dyDescent="0.2">
      <c r="A504" s="224" t="s">
        <v>3448</v>
      </c>
      <c r="B504" s="571" t="s">
        <v>4438</v>
      </c>
      <c r="C504" s="220">
        <v>206</v>
      </c>
    </row>
    <row r="505" spans="1:3" x14ac:dyDescent="0.2">
      <c r="A505" s="224" t="s">
        <v>3451</v>
      </c>
      <c r="B505" s="571" t="s">
        <v>4439</v>
      </c>
      <c r="C505" s="220">
        <v>292</v>
      </c>
    </row>
    <row r="506" spans="1:3" x14ac:dyDescent="0.2">
      <c r="A506" s="224" t="s">
        <v>3459</v>
      </c>
      <c r="B506" s="571" t="s">
        <v>4440</v>
      </c>
      <c r="C506" s="220">
        <v>227</v>
      </c>
    </row>
    <row r="507" spans="1:3" x14ac:dyDescent="0.2">
      <c r="A507" s="224" t="s">
        <v>3465</v>
      </c>
      <c r="B507" s="571" t="s">
        <v>4441</v>
      </c>
      <c r="C507" s="220">
        <v>305</v>
      </c>
    </row>
    <row r="508" spans="1:3" x14ac:dyDescent="0.2">
      <c r="A508" s="224" t="s">
        <v>3855</v>
      </c>
      <c r="B508" s="571" t="s">
        <v>4442</v>
      </c>
      <c r="C508" s="220">
        <v>301</v>
      </c>
    </row>
    <row r="509" spans="1:3" x14ac:dyDescent="0.2">
      <c r="A509" s="224" t="s">
        <v>3856</v>
      </c>
      <c r="B509" s="571" t="s">
        <v>4443</v>
      </c>
      <c r="C509" s="220">
        <v>331</v>
      </c>
    </row>
    <row r="510" spans="1:3" x14ac:dyDescent="0.2">
      <c r="A510" s="224" t="s">
        <v>3857</v>
      </c>
      <c r="B510" s="571" t="s">
        <v>4444</v>
      </c>
      <c r="C510" s="220">
        <v>334</v>
      </c>
    </row>
    <row r="511" spans="1:3" x14ac:dyDescent="0.2">
      <c r="A511" s="224" t="s">
        <v>3858</v>
      </c>
      <c r="B511" s="571" t="s">
        <v>4445</v>
      </c>
      <c r="C511" s="220">
        <v>312</v>
      </c>
    </row>
    <row r="512" spans="1:3" x14ac:dyDescent="0.2">
      <c r="A512" s="224" t="s">
        <v>3859</v>
      </c>
      <c r="B512" s="571" t="s">
        <v>4446</v>
      </c>
      <c r="C512" s="220">
        <v>283</v>
      </c>
    </row>
    <row r="513" spans="1:3" x14ac:dyDescent="0.2">
      <c r="A513" s="224" t="s">
        <v>3860</v>
      </c>
      <c r="B513" s="217" t="s">
        <v>4447</v>
      </c>
      <c r="C513" s="220">
        <v>255</v>
      </c>
    </row>
    <row r="514" spans="1:3" x14ac:dyDescent="0.2">
      <c r="A514" s="224" t="s">
        <v>3861</v>
      </c>
      <c r="B514" s="571" t="s">
        <v>4448</v>
      </c>
      <c r="C514" s="220">
        <v>259</v>
      </c>
    </row>
    <row r="515" spans="1:3" x14ac:dyDescent="0.2">
      <c r="A515" s="224" t="s">
        <v>3862</v>
      </c>
      <c r="B515" s="571" t="s">
        <v>4449</v>
      </c>
      <c r="C515" s="220">
        <v>274</v>
      </c>
    </row>
    <row r="516" spans="1:3" x14ac:dyDescent="0.2">
      <c r="A516" s="224" t="s">
        <v>3863</v>
      </c>
      <c r="B516" s="571" t="s">
        <v>4450</v>
      </c>
      <c r="C516" s="220">
        <v>291</v>
      </c>
    </row>
    <row r="517" spans="1:3" x14ac:dyDescent="0.2">
      <c r="A517" s="224" t="s">
        <v>3864</v>
      </c>
      <c r="B517" s="571" t="s">
        <v>4451</v>
      </c>
      <c r="C517" s="220">
        <v>368</v>
      </c>
    </row>
    <row r="518" spans="1:3" x14ac:dyDescent="0.2">
      <c r="A518" s="224" t="s">
        <v>3865</v>
      </c>
      <c r="B518" s="571" t="s">
        <v>4452</v>
      </c>
      <c r="C518" s="220">
        <v>363</v>
      </c>
    </row>
    <row r="519" spans="1:3" x14ac:dyDescent="0.2">
      <c r="A519" s="224" t="s">
        <v>3866</v>
      </c>
      <c r="B519" s="571" t="s">
        <v>4453</v>
      </c>
      <c r="C519" s="220">
        <v>543</v>
      </c>
    </row>
    <row r="520" spans="1:3" x14ac:dyDescent="0.2">
      <c r="A520" s="224" t="s">
        <v>3867</v>
      </c>
      <c r="B520" s="571" t="s">
        <v>4454</v>
      </c>
      <c r="C520" s="220">
        <v>663</v>
      </c>
    </row>
    <row r="521" spans="1:3" x14ac:dyDescent="0.2">
      <c r="A521" s="224" t="s">
        <v>3868</v>
      </c>
      <c r="B521" s="571" t="s">
        <v>4455</v>
      </c>
      <c r="C521" s="220">
        <v>816</v>
      </c>
    </row>
    <row r="522" spans="1:3" x14ac:dyDescent="0.2">
      <c r="A522" s="224" t="s">
        <v>3869</v>
      </c>
      <c r="B522" s="571" t="s">
        <v>4456</v>
      </c>
      <c r="C522" s="220">
        <v>581</v>
      </c>
    </row>
    <row r="523" spans="1:3" x14ac:dyDescent="0.2">
      <c r="A523" s="224" t="s">
        <v>3870</v>
      </c>
      <c r="B523" s="571" t="s">
        <v>3871</v>
      </c>
      <c r="C523" s="220">
        <v>920</v>
      </c>
    </row>
    <row r="524" spans="1:3" x14ac:dyDescent="0.2">
      <c r="A524" s="224" t="s">
        <v>3872</v>
      </c>
      <c r="B524" s="571" t="s">
        <v>4457</v>
      </c>
      <c r="C524" s="220">
        <v>1598</v>
      </c>
    </row>
    <row r="525" spans="1:3" x14ac:dyDescent="0.2">
      <c r="A525" s="224" t="s">
        <v>3873</v>
      </c>
      <c r="B525" s="226" t="s">
        <v>3874</v>
      </c>
      <c r="C525" s="220">
        <v>949</v>
      </c>
    </row>
    <row r="526" spans="1:3" x14ac:dyDescent="0.2">
      <c r="A526" s="224" t="s">
        <v>3875</v>
      </c>
      <c r="B526" s="572" t="s">
        <v>4458</v>
      </c>
      <c r="C526" s="220">
        <v>98</v>
      </c>
    </row>
    <row r="527" spans="1:3" x14ac:dyDescent="0.2">
      <c r="A527" s="224" t="s">
        <v>3876</v>
      </c>
      <c r="B527" s="226" t="s">
        <v>3877</v>
      </c>
      <c r="C527" s="220">
        <v>551</v>
      </c>
    </row>
    <row r="528" spans="1:3" ht="25.5" x14ac:dyDescent="0.2">
      <c r="A528" s="224" t="s">
        <v>3878</v>
      </c>
      <c r="B528" s="572" t="s">
        <v>4459</v>
      </c>
      <c r="C528" s="220">
        <v>266</v>
      </c>
    </row>
    <row r="529" spans="1:3" x14ac:dyDescent="0.2">
      <c r="A529" s="224" t="s">
        <v>3879</v>
      </c>
      <c r="B529" s="226" t="s">
        <v>4460</v>
      </c>
      <c r="C529" s="220">
        <v>359</v>
      </c>
    </row>
    <row r="530" spans="1:3" x14ac:dyDescent="0.2">
      <c r="A530" s="224" t="s">
        <v>3880</v>
      </c>
      <c r="B530" s="226" t="s">
        <v>3881</v>
      </c>
      <c r="C530" s="220">
        <v>312</v>
      </c>
    </row>
    <row r="531" spans="1:3" x14ac:dyDescent="0.2">
      <c r="A531" s="224" t="s">
        <v>3882</v>
      </c>
      <c r="B531" s="226" t="s">
        <v>3883</v>
      </c>
      <c r="C531" s="220">
        <v>873</v>
      </c>
    </row>
    <row r="532" spans="1:3" x14ac:dyDescent="0.2">
      <c r="A532" s="224" t="s">
        <v>3884</v>
      </c>
      <c r="B532" s="226" t="s">
        <v>4461</v>
      </c>
      <c r="C532" s="220">
        <v>1658</v>
      </c>
    </row>
    <row r="533" spans="1:3" ht="25.5" x14ac:dyDescent="0.2">
      <c r="A533" s="224" t="s">
        <v>3885</v>
      </c>
      <c r="B533" s="226" t="s">
        <v>4462</v>
      </c>
      <c r="C533" s="220">
        <v>1258</v>
      </c>
    </row>
    <row r="534" spans="1:3" x14ac:dyDescent="0.2">
      <c r="A534" s="224" t="s">
        <v>3886</v>
      </c>
      <c r="B534" s="226" t="s">
        <v>3887</v>
      </c>
      <c r="C534" s="227">
        <v>1230</v>
      </c>
    </row>
    <row r="535" spans="1:3" x14ac:dyDescent="0.2">
      <c r="A535" s="224" t="s">
        <v>3888</v>
      </c>
      <c r="B535" s="226" t="s">
        <v>3889</v>
      </c>
      <c r="C535" s="227">
        <v>1279</v>
      </c>
    </row>
    <row r="536" spans="1:3" x14ac:dyDescent="0.2">
      <c r="A536" s="215">
        <v>5</v>
      </c>
      <c r="B536" s="1078" t="s">
        <v>4463</v>
      </c>
      <c r="C536" s="1079"/>
    </row>
    <row r="537" spans="1:3" x14ac:dyDescent="0.2">
      <c r="A537" s="224" t="s">
        <v>2388</v>
      </c>
      <c r="B537" s="569" t="s">
        <v>4458</v>
      </c>
      <c r="C537" s="220">
        <v>73</v>
      </c>
    </row>
    <row r="538" spans="1:3" ht="25.5" x14ac:dyDescent="0.2">
      <c r="A538" s="224" t="s">
        <v>3475</v>
      </c>
      <c r="B538" s="569" t="s">
        <v>4459</v>
      </c>
      <c r="C538" s="220">
        <v>73</v>
      </c>
    </row>
    <row r="539" spans="1:3" ht="25.5" x14ac:dyDescent="0.2">
      <c r="A539" s="224" t="s">
        <v>2397</v>
      </c>
      <c r="B539" s="569" t="s">
        <v>4464</v>
      </c>
      <c r="C539" s="220">
        <v>84</v>
      </c>
    </row>
    <row r="540" spans="1:3" x14ac:dyDescent="0.2">
      <c r="A540" s="224" t="s">
        <v>3477</v>
      </c>
      <c r="B540" s="569" t="s">
        <v>4465</v>
      </c>
      <c r="C540" s="220">
        <v>94</v>
      </c>
    </row>
    <row r="541" spans="1:3" x14ac:dyDescent="0.2">
      <c r="A541" s="224" t="s">
        <v>3478</v>
      </c>
      <c r="B541" s="569" t="s">
        <v>4466</v>
      </c>
      <c r="C541" s="220">
        <v>99</v>
      </c>
    </row>
    <row r="542" spans="1:3" x14ac:dyDescent="0.2">
      <c r="A542" s="224" t="s">
        <v>3480</v>
      </c>
      <c r="B542" s="569" t="s">
        <v>4467</v>
      </c>
      <c r="C542" s="220">
        <v>99</v>
      </c>
    </row>
    <row r="543" spans="1:3" x14ac:dyDescent="0.2">
      <c r="A543" s="224" t="s">
        <v>3481</v>
      </c>
      <c r="B543" s="569" t="s">
        <v>4468</v>
      </c>
      <c r="C543" s="220">
        <v>113</v>
      </c>
    </row>
    <row r="544" spans="1:3" x14ac:dyDescent="0.2">
      <c r="A544" s="224" t="s">
        <v>3482</v>
      </c>
      <c r="B544" s="569" t="s">
        <v>4469</v>
      </c>
      <c r="C544" s="220">
        <v>120</v>
      </c>
    </row>
    <row r="545" spans="1:3" ht="25.5" x14ac:dyDescent="0.2">
      <c r="A545" s="224" t="s">
        <v>3484</v>
      </c>
      <c r="B545" s="569" t="s">
        <v>4470</v>
      </c>
      <c r="C545" s="220">
        <v>103</v>
      </c>
    </row>
    <row r="546" spans="1:3" ht="25.5" x14ac:dyDescent="0.2">
      <c r="A546" s="224" t="s">
        <v>3485</v>
      </c>
      <c r="B546" s="569" t="s">
        <v>4471</v>
      </c>
      <c r="C546" s="220">
        <v>103</v>
      </c>
    </row>
    <row r="547" spans="1:3" x14ac:dyDescent="0.2">
      <c r="A547" s="224" t="s">
        <v>3486</v>
      </c>
      <c r="B547" s="569" t="s">
        <v>4472</v>
      </c>
      <c r="C547" s="220">
        <v>106</v>
      </c>
    </row>
    <row r="548" spans="1:3" x14ac:dyDescent="0.2">
      <c r="A548" s="224" t="s">
        <v>3488</v>
      </c>
      <c r="B548" s="569" t="s">
        <v>4473</v>
      </c>
      <c r="C548" s="220">
        <v>113</v>
      </c>
    </row>
    <row r="549" spans="1:3" x14ac:dyDescent="0.2">
      <c r="A549" s="224" t="s">
        <v>3490</v>
      </c>
      <c r="B549" s="559" t="s">
        <v>4474</v>
      </c>
      <c r="C549" s="220">
        <v>109</v>
      </c>
    </row>
    <row r="550" spans="1:3" x14ac:dyDescent="0.2">
      <c r="A550" s="224" t="s">
        <v>3491</v>
      </c>
      <c r="B550" s="559" t="s">
        <v>4475</v>
      </c>
      <c r="C550" s="220">
        <v>104</v>
      </c>
    </row>
    <row r="551" spans="1:3" x14ac:dyDescent="0.2">
      <c r="A551" s="224" t="s">
        <v>3493</v>
      </c>
      <c r="B551" s="559" t="s">
        <v>4476</v>
      </c>
      <c r="C551" s="220">
        <v>112</v>
      </c>
    </row>
    <row r="552" spans="1:3" x14ac:dyDescent="0.2">
      <c r="A552" s="224" t="s">
        <v>3494</v>
      </c>
      <c r="B552" s="569" t="s">
        <v>4477</v>
      </c>
      <c r="C552" s="220">
        <v>122</v>
      </c>
    </row>
    <row r="553" spans="1:3" x14ac:dyDescent="0.2">
      <c r="A553" s="224" t="s">
        <v>3496</v>
      </c>
      <c r="B553" s="569" t="s">
        <v>4478</v>
      </c>
      <c r="C553" s="220">
        <v>121</v>
      </c>
    </row>
    <row r="554" spans="1:3" x14ac:dyDescent="0.2">
      <c r="A554" s="224" t="s">
        <v>3497</v>
      </c>
      <c r="B554" s="569" t="s">
        <v>4479</v>
      </c>
      <c r="C554" s="220">
        <v>114</v>
      </c>
    </row>
    <row r="555" spans="1:3" x14ac:dyDescent="0.2">
      <c r="A555" s="224" t="s">
        <v>3498</v>
      </c>
      <c r="B555" s="559" t="s">
        <v>4480</v>
      </c>
      <c r="C555" s="220">
        <v>113</v>
      </c>
    </row>
    <row r="556" spans="1:3" x14ac:dyDescent="0.2">
      <c r="A556" s="224" t="s">
        <v>3500</v>
      </c>
      <c r="B556" s="569" t="s">
        <v>4481</v>
      </c>
      <c r="C556" s="220">
        <v>140</v>
      </c>
    </row>
    <row r="557" spans="1:3" x14ac:dyDescent="0.2">
      <c r="A557" s="224" t="s">
        <v>3502</v>
      </c>
      <c r="B557" s="569" t="s">
        <v>4482</v>
      </c>
      <c r="C557" s="220">
        <v>109</v>
      </c>
    </row>
    <row r="558" spans="1:3" x14ac:dyDescent="0.2">
      <c r="A558" s="224" t="s">
        <v>3503</v>
      </c>
      <c r="B558" s="217" t="s">
        <v>4341</v>
      </c>
      <c r="C558" s="220">
        <v>120</v>
      </c>
    </row>
    <row r="559" spans="1:3" ht="25.5" x14ac:dyDescent="0.2">
      <c r="A559" s="224" t="s">
        <v>3504</v>
      </c>
      <c r="B559" s="569" t="s">
        <v>4483</v>
      </c>
      <c r="C559" s="220">
        <v>138</v>
      </c>
    </row>
    <row r="560" spans="1:3" x14ac:dyDescent="0.2">
      <c r="A560" s="224" t="s">
        <v>3505</v>
      </c>
      <c r="B560" s="569" t="s">
        <v>4484</v>
      </c>
      <c r="C560" s="220">
        <v>109</v>
      </c>
    </row>
    <row r="561" spans="1:3" x14ac:dyDescent="0.2">
      <c r="A561" s="224" t="s">
        <v>3506</v>
      </c>
      <c r="B561" s="569" t="s">
        <v>4485</v>
      </c>
      <c r="C561" s="220">
        <v>116</v>
      </c>
    </row>
    <row r="562" spans="1:3" x14ac:dyDescent="0.2">
      <c r="A562" s="224" t="s">
        <v>3507</v>
      </c>
      <c r="B562" s="226" t="s">
        <v>4304</v>
      </c>
      <c r="C562" s="220">
        <v>106</v>
      </c>
    </row>
    <row r="563" spans="1:3" x14ac:dyDescent="0.2">
      <c r="A563" s="224" t="s">
        <v>3508</v>
      </c>
      <c r="B563" s="226" t="s">
        <v>3890</v>
      </c>
      <c r="C563" s="220">
        <v>110</v>
      </c>
    </row>
    <row r="564" spans="1:3" x14ac:dyDescent="0.2">
      <c r="A564" s="224" t="s">
        <v>3509</v>
      </c>
      <c r="B564" s="226" t="s">
        <v>3891</v>
      </c>
      <c r="C564" s="220">
        <v>116</v>
      </c>
    </row>
    <row r="565" spans="1:3" x14ac:dyDescent="0.2">
      <c r="A565" s="224" t="s">
        <v>3510</v>
      </c>
      <c r="B565" s="226" t="s">
        <v>4486</v>
      </c>
      <c r="C565" s="220">
        <v>98</v>
      </c>
    </row>
    <row r="566" spans="1:3" x14ac:dyDescent="0.2">
      <c r="A566" s="224" t="s">
        <v>3511</v>
      </c>
      <c r="B566" s="226" t="s">
        <v>4487</v>
      </c>
      <c r="C566" s="220">
        <v>98</v>
      </c>
    </row>
    <row r="567" spans="1:3" x14ac:dyDescent="0.2">
      <c r="A567" s="224" t="s">
        <v>3512</v>
      </c>
      <c r="B567" s="226" t="s">
        <v>4488</v>
      </c>
      <c r="C567" s="220">
        <v>108</v>
      </c>
    </row>
    <row r="568" spans="1:3" x14ac:dyDescent="0.2">
      <c r="A568" s="224" t="s">
        <v>3514</v>
      </c>
      <c r="B568" s="226" t="s">
        <v>4489</v>
      </c>
      <c r="C568" s="220">
        <v>113</v>
      </c>
    </row>
    <row r="569" spans="1:3" x14ac:dyDescent="0.2">
      <c r="A569" s="224" t="s">
        <v>3517</v>
      </c>
      <c r="B569" s="226" t="s">
        <v>4490</v>
      </c>
      <c r="C569" s="220">
        <v>103</v>
      </c>
    </row>
    <row r="570" spans="1:3" x14ac:dyDescent="0.2">
      <c r="A570" s="224" t="s">
        <v>3519</v>
      </c>
      <c r="B570" s="226" t="s">
        <v>4491</v>
      </c>
      <c r="C570" s="220">
        <v>109</v>
      </c>
    </row>
    <row r="571" spans="1:3" ht="25.5" x14ac:dyDescent="0.2">
      <c r="A571" s="224" t="s">
        <v>3520</v>
      </c>
      <c r="B571" s="226" t="s">
        <v>4492</v>
      </c>
      <c r="C571" s="220">
        <v>117</v>
      </c>
    </row>
    <row r="572" spans="1:3" ht="25.5" x14ac:dyDescent="0.2">
      <c r="A572" s="224" t="s">
        <v>3521</v>
      </c>
      <c r="B572" s="226" t="s">
        <v>4493</v>
      </c>
      <c r="C572" s="220">
        <v>123</v>
      </c>
    </row>
    <row r="573" spans="1:3" x14ac:dyDescent="0.2">
      <c r="A573" s="224" t="s">
        <v>3522</v>
      </c>
      <c r="B573" s="226" t="s">
        <v>3892</v>
      </c>
      <c r="C573" s="220">
        <v>207</v>
      </c>
    </row>
    <row r="574" spans="1:3" x14ac:dyDescent="0.2">
      <c r="A574" s="224" t="s">
        <v>3523</v>
      </c>
      <c r="B574" s="226" t="s">
        <v>4494</v>
      </c>
      <c r="C574" s="220">
        <v>102</v>
      </c>
    </row>
    <row r="575" spans="1:3" x14ac:dyDescent="0.2">
      <c r="A575" s="224" t="s">
        <v>3524</v>
      </c>
      <c r="B575" s="226" t="s">
        <v>3893</v>
      </c>
      <c r="C575" s="220">
        <v>173</v>
      </c>
    </row>
    <row r="576" spans="1:3" x14ac:dyDescent="0.2">
      <c r="A576" s="224" t="s">
        <v>3525</v>
      </c>
      <c r="B576" s="226" t="s">
        <v>4495</v>
      </c>
      <c r="C576" s="220">
        <v>150</v>
      </c>
    </row>
    <row r="577" spans="1:3" ht="25.5" x14ac:dyDescent="0.2">
      <c r="A577" s="224" t="s">
        <v>3526</v>
      </c>
      <c r="B577" s="226" t="s">
        <v>4462</v>
      </c>
      <c r="C577" s="849">
        <v>201</v>
      </c>
    </row>
    <row r="578" spans="1:3" ht="25.5" x14ac:dyDescent="0.2">
      <c r="A578" s="224" t="s">
        <v>3527</v>
      </c>
      <c r="B578" s="901" t="s">
        <v>4789</v>
      </c>
      <c r="C578" s="849">
        <v>272.19</v>
      </c>
    </row>
    <row r="579" spans="1:3" ht="25.5" x14ac:dyDescent="0.2">
      <c r="A579" s="224" t="s">
        <v>3528</v>
      </c>
      <c r="B579" s="901" t="s">
        <v>4790</v>
      </c>
      <c r="C579" s="849">
        <v>272.19</v>
      </c>
    </row>
    <row r="580" spans="1:3" ht="25.5" x14ac:dyDescent="0.2">
      <c r="A580" s="224" t="s">
        <v>3529</v>
      </c>
      <c r="B580" s="901" t="s">
        <v>4791</v>
      </c>
      <c r="C580" s="849">
        <v>319</v>
      </c>
    </row>
    <row r="581" spans="1:3" x14ac:dyDescent="0.2">
      <c r="A581" s="215">
        <v>6</v>
      </c>
      <c r="B581" s="1078" t="s">
        <v>3474</v>
      </c>
      <c r="C581" s="1079"/>
    </row>
    <row r="582" spans="1:3" ht="25.5" x14ac:dyDescent="0.2">
      <c r="A582" s="224" t="s">
        <v>2353</v>
      </c>
      <c r="B582" s="848" t="s">
        <v>4496</v>
      </c>
      <c r="C582" s="220">
        <v>50</v>
      </c>
    </row>
    <row r="583" spans="1:3" x14ac:dyDescent="0.2">
      <c r="A583" s="224" t="s">
        <v>2348</v>
      </c>
      <c r="B583" s="1061" t="s">
        <v>5453</v>
      </c>
      <c r="C583" s="849">
        <v>1700</v>
      </c>
    </row>
    <row r="584" spans="1:3" x14ac:dyDescent="0.2">
      <c r="A584" s="215">
        <v>7</v>
      </c>
      <c r="B584" s="1078" t="s">
        <v>4497</v>
      </c>
      <c r="C584" s="1079"/>
    </row>
    <row r="585" spans="1:3" ht="25.5" x14ac:dyDescent="0.2">
      <c r="A585" s="224" t="s">
        <v>3564</v>
      </c>
      <c r="B585" s="848" t="s">
        <v>4498</v>
      </c>
      <c r="C585" s="220">
        <v>428</v>
      </c>
    </row>
    <row r="586" spans="1:3" x14ac:dyDescent="0.2">
      <c r="A586" s="224" t="s">
        <v>3565</v>
      </c>
      <c r="B586" s="219" t="s">
        <v>4499</v>
      </c>
      <c r="C586" s="220">
        <v>277</v>
      </c>
    </row>
    <row r="587" spans="1:3" x14ac:dyDescent="0.2">
      <c r="A587" s="224" t="s">
        <v>3566</v>
      </c>
      <c r="B587" s="228" t="s">
        <v>4500</v>
      </c>
      <c r="C587" s="220">
        <v>853</v>
      </c>
    </row>
    <row r="588" spans="1:3" x14ac:dyDescent="0.2">
      <c r="A588" s="224" t="s">
        <v>3568</v>
      </c>
      <c r="B588" s="226" t="s">
        <v>3894</v>
      </c>
      <c r="C588" s="220">
        <v>277</v>
      </c>
    </row>
    <row r="589" spans="1:3" x14ac:dyDescent="0.2">
      <c r="A589" s="224" t="s">
        <v>3570</v>
      </c>
      <c r="B589" s="226" t="s">
        <v>4501</v>
      </c>
      <c r="C589" s="849">
        <v>149</v>
      </c>
    </row>
    <row r="590" spans="1:3" x14ac:dyDescent="0.2">
      <c r="A590" s="215">
        <v>8</v>
      </c>
      <c r="B590" s="1080" t="s">
        <v>4502</v>
      </c>
      <c r="C590" s="1079"/>
    </row>
    <row r="591" spans="1:3" x14ac:dyDescent="0.2">
      <c r="A591" s="224" t="s">
        <v>3612</v>
      </c>
      <c r="B591" s="573" t="s">
        <v>3895</v>
      </c>
      <c r="C591" s="220">
        <v>68</v>
      </c>
    </row>
    <row r="592" spans="1:3" x14ac:dyDescent="0.2">
      <c r="A592" s="224" t="s">
        <v>3614</v>
      </c>
      <c r="B592" s="573" t="s">
        <v>3896</v>
      </c>
      <c r="C592" s="220">
        <v>46</v>
      </c>
    </row>
    <row r="593" spans="1:3" x14ac:dyDescent="0.2">
      <c r="A593" s="224" t="s">
        <v>3616</v>
      </c>
      <c r="B593" s="848" t="s">
        <v>3897</v>
      </c>
      <c r="C593" s="220">
        <v>75</v>
      </c>
    </row>
    <row r="594" spans="1:3" x14ac:dyDescent="0.2">
      <c r="A594" s="224" t="s">
        <v>3618</v>
      </c>
      <c r="B594" s="848" t="s">
        <v>3898</v>
      </c>
      <c r="C594" s="220">
        <v>75</v>
      </c>
    </row>
    <row r="595" spans="1:3" x14ac:dyDescent="0.2">
      <c r="A595" s="224" t="s">
        <v>3620</v>
      </c>
      <c r="B595" s="850" t="s">
        <v>3899</v>
      </c>
      <c r="C595" s="220">
        <v>79</v>
      </c>
    </row>
    <row r="596" spans="1:3" x14ac:dyDescent="0.2">
      <c r="A596" s="224" t="s">
        <v>3622</v>
      </c>
      <c r="B596" s="848" t="s">
        <v>3900</v>
      </c>
      <c r="C596" s="220">
        <v>138</v>
      </c>
    </row>
    <row r="597" spans="1:3" x14ac:dyDescent="0.2">
      <c r="A597" s="224" t="s">
        <v>3624</v>
      </c>
      <c r="B597" s="848" t="s">
        <v>3901</v>
      </c>
      <c r="C597" s="220">
        <v>52</v>
      </c>
    </row>
    <row r="598" spans="1:3" x14ac:dyDescent="0.2">
      <c r="A598" s="224" t="s">
        <v>3626</v>
      </c>
      <c r="B598" s="851" t="s">
        <v>3902</v>
      </c>
      <c r="C598" s="220">
        <v>54</v>
      </c>
    </row>
    <row r="599" spans="1:3" x14ac:dyDescent="0.2">
      <c r="A599" s="224" t="s">
        <v>3628</v>
      </c>
      <c r="B599" s="851" t="s">
        <v>4503</v>
      </c>
      <c r="C599" s="220">
        <v>46</v>
      </c>
    </row>
    <row r="600" spans="1:3" x14ac:dyDescent="0.2">
      <c r="A600" s="224" t="s">
        <v>3630</v>
      </c>
      <c r="B600" s="851" t="s">
        <v>4504</v>
      </c>
      <c r="C600" s="220">
        <v>50</v>
      </c>
    </row>
    <row r="601" spans="1:3" ht="25.5" x14ac:dyDescent="0.2">
      <c r="A601" s="224" t="s">
        <v>3632</v>
      </c>
      <c r="B601" s="851" t="s">
        <v>4505</v>
      </c>
      <c r="C601" s="220">
        <v>41</v>
      </c>
    </row>
    <row r="602" spans="1:3" x14ac:dyDescent="0.2">
      <c r="A602" s="224" t="s">
        <v>3634</v>
      </c>
      <c r="B602" s="848" t="s">
        <v>4506</v>
      </c>
      <c r="C602" s="220">
        <v>51</v>
      </c>
    </row>
    <row r="603" spans="1:3" x14ac:dyDescent="0.2">
      <c r="A603" s="224" t="s">
        <v>3636</v>
      </c>
      <c r="B603" s="848" t="s">
        <v>3903</v>
      </c>
      <c r="C603" s="220">
        <v>54</v>
      </c>
    </row>
    <row r="604" spans="1:3" x14ac:dyDescent="0.2">
      <c r="A604" s="224" t="s">
        <v>3638</v>
      </c>
      <c r="B604" s="848" t="s">
        <v>4507</v>
      </c>
      <c r="C604" s="220">
        <v>46</v>
      </c>
    </row>
    <row r="605" spans="1:3" x14ac:dyDescent="0.2">
      <c r="A605" s="224" t="s">
        <v>3640</v>
      </c>
      <c r="B605" s="848" t="s">
        <v>4508</v>
      </c>
      <c r="C605" s="220">
        <v>96</v>
      </c>
    </row>
    <row r="606" spans="1:3" x14ac:dyDescent="0.2">
      <c r="A606" s="224" t="s">
        <v>3642</v>
      </c>
      <c r="B606" s="226" t="s">
        <v>4509</v>
      </c>
      <c r="C606" s="220">
        <v>288</v>
      </c>
    </row>
    <row r="607" spans="1:3" x14ac:dyDescent="0.2">
      <c r="A607" s="224" t="s">
        <v>3644</v>
      </c>
      <c r="B607" s="226" t="s">
        <v>4510</v>
      </c>
      <c r="C607" s="220">
        <v>42</v>
      </c>
    </row>
    <row r="608" spans="1:3" x14ac:dyDescent="0.2">
      <c r="A608" s="224" t="s">
        <v>3646</v>
      </c>
      <c r="B608" s="226" t="s">
        <v>4511</v>
      </c>
      <c r="C608" s="849">
        <v>41</v>
      </c>
    </row>
    <row r="609" spans="1:3" x14ac:dyDescent="0.2">
      <c r="A609" s="215">
        <v>9</v>
      </c>
      <c r="B609" s="1078" t="s">
        <v>3904</v>
      </c>
      <c r="C609" s="1079"/>
    </row>
    <row r="610" spans="1:3" x14ac:dyDescent="0.2">
      <c r="A610" s="224" t="s">
        <v>285</v>
      </c>
      <c r="B610" s="852" t="s">
        <v>4512</v>
      </c>
      <c r="C610" s="220">
        <v>59</v>
      </c>
    </row>
    <row r="611" spans="1:3" x14ac:dyDescent="0.2">
      <c r="A611" s="215">
        <v>10</v>
      </c>
      <c r="B611" s="1078" t="s">
        <v>3905</v>
      </c>
      <c r="C611" s="1079"/>
    </row>
    <row r="612" spans="1:3" x14ac:dyDescent="0.2">
      <c r="A612" s="1083" t="s">
        <v>216</v>
      </c>
      <c r="B612" s="228" t="s">
        <v>4513</v>
      </c>
      <c r="C612" s="1098">
        <v>102</v>
      </c>
    </row>
    <row r="613" spans="1:3" x14ac:dyDescent="0.2">
      <c r="A613" s="1084"/>
      <c r="B613" s="228" t="s">
        <v>4514</v>
      </c>
      <c r="C613" s="1099"/>
    </row>
    <row r="614" spans="1:3" x14ac:dyDescent="0.2">
      <c r="A614" s="224" t="s">
        <v>217</v>
      </c>
      <c r="B614" s="569" t="s">
        <v>4515</v>
      </c>
      <c r="C614" s="220">
        <v>102</v>
      </c>
    </row>
    <row r="615" spans="1:3" x14ac:dyDescent="0.2">
      <c r="A615" s="224" t="s">
        <v>218</v>
      </c>
      <c r="B615" s="569" t="s">
        <v>3906</v>
      </c>
      <c r="C615" s="220">
        <v>102</v>
      </c>
    </row>
    <row r="616" spans="1:3" x14ac:dyDescent="0.2">
      <c r="A616" s="224" t="s">
        <v>3709</v>
      </c>
      <c r="B616" s="569" t="s">
        <v>3907</v>
      </c>
      <c r="C616" s="220">
        <v>102</v>
      </c>
    </row>
    <row r="617" spans="1:3" x14ac:dyDescent="0.2">
      <c r="A617" s="224" t="s">
        <v>3711</v>
      </c>
      <c r="B617" s="569" t="s">
        <v>4516</v>
      </c>
      <c r="C617" s="220">
        <v>102</v>
      </c>
    </row>
    <row r="618" spans="1:3" x14ac:dyDescent="0.2">
      <c r="A618" s="224" t="s">
        <v>3908</v>
      </c>
      <c r="B618" s="226" t="s">
        <v>4517</v>
      </c>
      <c r="C618" s="220">
        <v>102</v>
      </c>
    </row>
    <row r="619" spans="1:3" x14ac:dyDescent="0.2">
      <c r="A619" s="224" t="s">
        <v>3909</v>
      </c>
      <c r="B619" s="226" t="s">
        <v>3910</v>
      </c>
      <c r="C619" s="220">
        <v>102</v>
      </c>
    </row>
    <row r="620" spans="1:3" x14ac:dyDescent="0.2">
      <c r="A620" s="224" t="s">
        <v>4518</v>
      </c>
      <c r="B620" s="216" t="s">
        <v>2434</v>
      </c>
      <c r="C620" s="231">
        <v>680.23</v>
      </c>
    </row>
    <row r="621" spans="1:3" x14ac:dyDescent="0.2">
      <c r="A621" s="215">
        <v>11</v>
      </c>
      <c r="B621" s="1105" t="s">
        <v>3911</v>
      </c>
      <c r="C621" s="1106"/>
    </row>
    <row r="622" spans="1:3" x14ac:dyDescent="0.2">
      <c r="A622" s="229" t="s">
        <v>3715</v>
      </c>
      <c r="B622" s="1081" t="s">
        <v>3912</v>
      </c>
      <c r="C622" s="1082"/>
    </row>
    <row r="623" spans="1:3" ht="25.5" x14ac:dyDescent="0.2">
      <c r="A623" s="224" t="s">
        <v>3913</v>
      </c>
      <c r="B623" s="230" t="s">
        <v>4519</v>
      </c>
      <c r="C623" s="220">
        <v>191</v>
      </c>
    </row>
    <row r="624" spans="1:3" ht="25.5" x14ac:dyDescent="0.2">
      <c r="A624" s="224" t="s">
        <v>3914</v>
      </c>
      <c r="B624" s="230" t="s">
        <v>4520</v>
      </c>
      <c r="C624" s="220">
        <v>191</v>
      </c>
    </row>
    <row r="625" spans="1:3" ht="25.5" x14ac:dyDescent="0.2">
      <c r="A625" s="224" t="s">
        <v>3915</v>
      </c>
      <c r="B625" s="230" t="s">
        <v>4521</v>
      </c>
      <c r="C625" s="220">
        <v>203</v>
      </c>
    </row>
    <row r="626" spans="1:3" ht="25.5" x14ac:dyDescent="0.2">
      <c r="A626" s="224" t="s">
        <v>3916</v>
      </c>
      <c r="B626" s="230" t="s">
        <v>4522</v>
      </c>
      <c r="C626" s="220">
        <v>191</v>
      </c>
    </row>
    <row r="627" spans="1:3" ht="25.5" x14ac:dyDescent="0.2">
      <c r="A627" s="224" t="s">
        <v>3917</v>
      </c>
      <c r="B627" s="225" t="s">
        <v>4523</v>
      </c>
      <c r="C627" s="220">
        <v>191</v>
      </c>
    </row>
    <row r="628" spans="1:3" ht="25.5" x14ac:dyDescent="0.2">
      <c r="A628" s="224" t="s">
        <v>3918</v>
      </c>
      <c r="B628" s="225" t="s">
        <v>4524</v>
      </c>
      <c r="C628" s="220">
        <v>191</v>
      </c>
    </row>
    <row r="629" spans="1:3" ht="25.5" x14ac:dyDescent="0.2">
      <c r="A629" s="224" t="s">
        <v>3919</v>
      </c>
      <c r="B629" s="225" t="s">
        <v>4525</v>
      </c>
      <c r="C629" s="220">
        <v>191</v>
      </c>
    </row>
    <row r="630" spans="1:3" ht="25.5" x14ac:dyDescent="0.2">
      <c r="A630" s="224" t="s">
        <v>3920</v>
      </c>
      <c r="B630" s="225" t="s">
        <v>4526</v>
      </c>
      <c r="C630" s="220">
        <v>191</v>
      </c>
    </row>
    <row r="631" spans="1:3" x14ac:dyDescent="0.2">
      <c r="A631" s="224" t="s">
        <v>3921</v>
      </c>
      <c r="B631" s="225" t="s">
        <v>4527</v>
      </c>
      <c r="C631" s="220">
        <v>191</v>
      </c>
    </row>
    <row r="632" spans="1:3" ht="25.5" x14ac:dyDescent="0.2">
      <c r="A632" s="224" t="s">
        <v>3922</v>
      </c>
      <c r="B632" s="225" t="s">
        <v>4528</v>
      </c>
      <c r="C632" s="220">
        <v>191</v>
      </c>
    </row>
    <row r="633" spans="1:3" ht="25.5" x14ac:dyDescent="0.2">
      <c r="A633" s="224" t="s">
        <v>3923</v>
      </c>
      <c r="B633" s="225" t="s">
        <v>4529</v>
      </c>
      <c r="C633" s="220">
        <v>217</v>
      </c>
    </row>
    <row r="634" spans="1:3" ht="25.5" x14ac:dyDescent="0.2">
      <c r="A634" s="224" t="s">
        <v>3924</v>
      </c>
      <c r="B634" s="226" t="s">
        <v>4530</v>
      </c>
      <c r="C634" s="220">
        <v>237</v>
      </c>
    </row>
    <row r="635" spans="1:3" ht="25.5" x14ac:dyDescent="0.2">
      <c r="A635" s="224" t="s">
        <v>3925</v>
      </c>
      <c r="B635" s="225" t="s">
        <v>4531</v>
      </c>
      <c r="C635" s="220">
        <v>191</v>
      </c>
    </row>
    <row r="636" spans="1:3" x14ac:dyDescent="0.2">
      <c r="A636" s="224" t="s">
        <v>3926</v>
      </c>
      <c r="B636" s="225" t="s">
        <v>4532</v>
      </c>
      <c r="C636" s="220">
        <v>242</v>
      </c>
    </row>
    <row r="637" spans="1:3" x14ac:dyDescent="0.2">
      <c r="A637" s="224" t="s">
        <v>3927</v>
      </c>
      <c r="B637" s="225" t="s">
        <v>4533</v>
      </c>
      <c r="C637" s="220">
        <v>276</v>
      </c>
    </row>
    <row r="638" spans="1:3" x14ac:dyDescent="0.2">
      <c r="A638" s="224" t="s">
        <v>3928</v>
      </c>
      <c r="B638" s="225" t="s">
        <v>4534</v>
      </c>
      <c r="C638" s="220">
        <v>359</v>
      </c>
    </row>
    <row r="639" spans="1:3" ht="25.5" x14ac:dyDescent="0.2">
      <c r="A639" s="224" t="s">
        <v>3929</v>
      </c>
      <c r="B639" s="574" t="s">
        <v>4535</v>
      </c>
      <c r="C639" s="220">
        <v>375</v>
      </c>
    </row>
    <row r="640" spans="1:3" ht="25.5" x14ac:dyDescent="0.2">
      <c r="A640" s="1067" t="s">
        <v>4536</v>
      </c>
      <c r="B640" s="559" t="s">
        <v>4355</v>
      </c>
      <c r="C640" s="1069">
        <v>590</v>
      </c>
    </row>
    <row r="641" spans="1:3" ht="25.5" x14ac:dyDescent="0.2">
      <c r="A641" s="1068"/>
      <c r="B641" s="559" t="s">
        <v>4356</v>
      </c>
      <c r="C641" s="1070"/>
    </row>
    <row r="642" spans="1:3" ht="15" x14ac:dyDescent="0.2">
      <c r="A642" s="224" t="s">
        <v>4537</v>
      </c>
      <c r="B642" s="845" t="s">
        <v>4358</v>
      </c>
      <c r="C642" s="220">
        <v>471</v>
      </c>
    </row>
    <row r="643" spans="1:3" ht="25.5" x14ac:dyDescent="0.2">
      <c r="A643" s="1083" t="s">
        <v>4574</v>
      </c>
      <c r="B643" s="869" t="s">
        <v>4586</v>
      </c>
      <c r="C643" s="231">
        <v>496.32</v>
      </c>
    </row>
    <row r="644" spans="1:3" ht="25.5" x14ac:dyDescent="0.2">
      <c r="A644" s="1084"/>
      <c r="B644" s="219" t="s">
        <v>4588</v>
      </c>
      <c r="C644" s="231">
        <v>945</v>
      </c>
    </row>
    <row r="645" spans="1:3" x14ac:dyDescent="0.2">
      <c r="A645" s="229" t="s">
        <v>3717</v>
      </c>
      <c r="B645" s="1071" t="s">
        <v>3930</v>
      </c>
      <c r="C645" s="1072"/>
    </row>
    <row r="646" spans="1:3" ht="38.25" x14ac:dyDescent="0.2">
      <c r="A646" s="224" t="s">
        <v>3931</v>
      </c>
      <c r="B646" s="226" t="s">
        <v>4538</v>
      </c>
      <c r="C646" s="220">
        <v>333</v>
      </c>
    </row>
    <row r="647" spans="1:3" ht="25.5" x14ac:dyDescent="0.2">
      <c r="A647" s="224" t="s">
        <v>3932</v>
      </c>
      <c r="B647" s="226" t="s">
        <v>4539</v>
      </c>
      <c r="C647" s="220">
        <v>191</v>
      </c>
    </row>
    <row r="648" spans="1:3" x14ac:dyDescent="0.2">
      <c r="A648" s="224" t="s">
        <v>3933</v>
      </c>
      <c r="B648" s="226" t="s">
        <v>4339</v>
      </c>
      <c r="C648" s="220">
        <v>343</v>
      </c>
    </row>
    <row r="649" spans="1:3" ht="38.25" x14ac:dyDescent="0.2">
      <c r="A649" s="224" t="s">
        <v>3934</v>
      </c>
      <c r="B649" s="226" t="s">
        <v>4540</v>
      </c>
      <c r="C649" s="220">
        <v>319</v>
      </c>
    </row>
    <row r="650" spans="1:3" ht="25.5" x14ac:dyDescent="0.2">
      <c r="A650" s="224" t="s">
        <v>3935</v>
      </c>
      <c r="B650" s="226" t="s">
        <v>4541</v>
      </c>
      <c r="C650" s="220">
        <v>309</v>
      </c>
    </row>
    <row r="651" spans="1:3" ht="25.5" x14ac:dyDescent="0.2">
      <c r="A651" s="224" t="s">
        <v>3936</v>
      </c>
      <c r="B651" s="226" t="s">
        <v>4542</v>
      </c>
      <c r="C651" s="220">
        <v>275</v>
      </c>
    </row>
    <row r="652" spans="1:3" ht="63.75" x14ac:dyDescent="0.2">
      <c r="A652" s="224" t="s">
        <v>3937</v>
      </c>
      <c r="B652" s="226" t="s">
        <v>4543</v>
      </c>
      <c r="C652" s="220">
        <v>371</v>
      </c>
    </row>
    <row r="653" spans="1:3" ht="25.5" x14ac:dyDescent="0.2">
      <c r="A653" s="224" t="s">
        <v>3938</v>
      </c>
      <c r="B653" s="226" t="s">
        <v>4544</v>
      </c>
      <c r="C653" s="220">
        <v>495</v>
      </c>
    </row>
    <row r="654" spans="1:3" x14ac:dyDescent="0.2">
      <c r="A654" s="853"/>
      <c r="B654" s="853"/>
      <c r="C654" s="854"/>
    </row>
    <row r="655" spans="1:3" x14ac:dyDescent="0.2">
      <c r="A655" s="1073" t="s">
        <v>3330</v>
      </c>
      <c r="B655" s="1073"/>
      <c r="C655" s="1073"/>
    </row>
    <row r="656" spans="1:3" x14ac:dyDescent="0.2">
      <c r="A656" s="588"/>
      <c r="B656" s="588"/>
      <c r="C656" s="575"/>
    </row>
    <row r="657" spans="1:3" x14ac:dyDescent="0.2">
      <c r="A657" s="588"/>
      <c r="B657" s="588"/>
      <c r="C657" s="575"/>
    </row>
    <row r="658" spans="1:3" x14ac:dyDescent="0.2">
      <c r="A658" s="588"/>
      <c r="B658" s="588"/>
      <c r="C658" s="575"/>
    </row>
    <row r="659" spans="1:3" x14ac:dyDescent="0.2">
      <c r="A659" s="588"/>
      <c r="B659" s="588"/>
      <c r="C659" s="575"/>
    </row>
    <row r="660" spans="1:3" x14ac:dyDescent="0.2">
      <c r="A660" s="588"/>
      <c r="B660" s="588"/>
      <c r="C660" s="575"/>
    </row>
    <row r="661" spans="1:3" x14ac:dyDescent="0.2">
      <c r="A661" s="588"/>
      <c r="B661" s="588"/>
      <c r="C661" s="575"/>
    </row>
    <row r="662" spans="1:3" x14ac:dyDescent="0.2">
      <c r="A662" s="588"/>
      <c r="B662" s="588"/>
      <c r="C662" s="575"/>
    </row>
    <row r="663" spans="1:3" x14ac:dyDescent="0.2">
      <c r="A663" s="588"/>
      <c r="B663" s="588"/>
      <c r="C663" s="575"/>
    </row>
    <row r="664" spans="1:3" x14ac:dyDescent="0.2">
      <c r="A664" s="588"/>
      <c r="B664" s="588"/>
      <c r="C664" s="575"/>
    </row>
    <row r="665" spans="1:3" x14ac:dyDescent="0.2">
      <c r="A665" s="588"/>
      <c r="B665" s="588"/>
      <c r="C665" s="575"/>
    </row>
    <row r="666" spans="1:3" x14ac:dyDescent="0.2">
      <c r="A666" s="588"/>
      <c r="B666" s="588"/>
      <c r="C666" s="575"/>
    </row>
    <row r="667" spans="1:3" x14ac:dyDescent="0.2">
      <c r="A667" s="588"/>
      <c r="B667" s="588"/>
      <c r="C667" s="575"/>
    </row>
    <row r="668" spans="1:3" x14ac:dyDescent="0.2">
      <c r="A668" s="588"/>
      <c r="B668" s="588"/>
      <c r="C668" s="575"/>
    </row>
    <row r="669" spans="1:3" x14ac:dyDescent="0.2">
      <c r="A669" s="588"/>
      <c r="B669" s="588"/>
      <c r="C669" s="575"/>
    </row>
    <row r="670" spans="1:3" x14ac:dyDescent="0.2">
      <c r="A670" s="588"/>
      <c r="B670" s="588"/>
      <c r="C670" s="575"/>
    </row>
    <row r="671" spans="1:3" x14ac:dyDescent="0.2">
      <c r="A671" s="588"/>
      <c r="B671" s="588"/>
      <c r="C671" s="575"/>
    </row>
    <row r="672" spans="1:3" x14ac:dyDescent="0.2">
      <c r="A672" s="588"/>
      <c r="B672" s="588"/>
      <c r="C672" s="575"/>
    </row>
    <row r="673" spans="1:3" x14ac:dyDescent="0.2">
      <c r="A673" s="588"/>
      <c r="B673" s="588"/>
      <c r="C673" s="575"/>
    </row>
    <row r="674" spans="1:3" x14ac:dyDescent="0.2">
      <c r="A674" s="588"/>
      <c r="B674" s="588"/>
      <c r="C674" s="575"/>
    </row>
    <row r="675" spans="1:3" x14ac:dyDescent="0.2">
      <c r="A675" s="588"/>
      <c r="B675" s="588"/>
      <c r="C675" s="575"/>
    </row>
    <row r="676" spans="1:3" x14ac:dyDescent="0.2">
      <c r="A676" s="588"/>
      <c r="B676" s="588"/>
      <c r="C676" s="575"/>
    </row>
    <row r="677" spans="1:3" x14ac:dyDescent="0.2">
      <c r="A677" s="588"/>
      <c r="B677" s="588"/>
      <c r="C677" s="575"/>
    </row>
    <row r="678" spans="1:3" x14ac:dyDescent="0.2">
      <c r="A678" s="588"/>
      <c r="B678" s="588"/>
      <c r="C678" s="575"/>
    </row>
    <row r="679" spans="1:3" x14ac:dyDescent="0.2">
      <c r="A679" s="588"/>
      <c r="B679" s="588"/>
      <c r="C679" s="575"/>
    </row>
    <row r="680" spans="1:3" x14ac:dyDescent="0.2">
      <c r="A680" s="588"/>
      <c r="B680" s="588"/>
      <c r="C680" s="575"/>
    </row>
    <row r="681" spans="1:3" x14ac:dyDescent="0.2">
      <c r="A681" s="588"/>
      <c r="B681" s="588"/>
      <c r="C681" s="575"/>
    </row>
    <row r="682" spans="1:3" x14ac:dyDescent="0.2">
      <c r="A682" s="588"/>
      <c r="B682" s="588"/>
      <c r="C682" s="575"/>
    </row>
    <row r="683" spans="1:3" x14ac:dyDescent="0.2">
      <c r="A683" s="588"/>
      <c r="B683" s="588"/>
      <c r="C683" s="575"/>
    </row>
    <row r="684" spans="1:3" x14ac:dyDescent="0.2">
      <c r="A684" s="588"/>
      <c r="B684" s="588"/>
      <c r="C684" s="575"/>
    </row>
    <row r="685" spans="1:3" x14ac:dyDescent="0.2">
      <c r="A685" s="588"/>
      <c r="B685" s="588"/>
      <c r="C685" s="575"/>
    </row>
    <row r="686" spans="1:3" x14ac:dyDescent="0.2">
      <c r="A686" s="588"/>
      <c r="B686" s="588"/>
      <c r="C686" s="575"/>
    </row>
    <row r="687" spans="1:3" x14ac:dyDescent="0.2">
      <c r="A687" s="588"/>
      <c r="B687" s="588"/>
      <c r="C687" s="575"/>
    </row>
    <row r="688" spans="1:3" x14ac:dyDescent="0.2">
      <c r="A688" s="588"/>
      <c r="B688" s="588"/>
      <c r="C688" s="575"/>
    </row>
    <row r="689" spans="1:3" x14ac:dyDescent="0.2">
      <c r="A689" s="588"/>
      <c r="B689" s="588"/>
      <c r="C689" s="575"/>
    </row>
    <row r="690" spans="1:3" x14ac:dyDescent="0.2">
      <c r="A690" s="588"/>
      <c r="B690" s="588"/>
      <c r="C690" s="575"/>
    </row>
    <row r="691" spans="1:3" x14ac:dyDescent="0.2">
      <c r="A691" s="588"/>
      <c r="B691" s="588"/>
      <c r="C691" s="575"/>
    </row>
    <row r="692" spans="1:3" x14ac:dyDescent="0.2">
      <c r="A692" s="588"/>
      <c r="B692" s="588"/>
      <c r="C692" s="575"/>
    </row>
    <row r="693" spans="1:3" x14ac:dyDescent="0.2">
      <c r="A693" s="588"/>
      <c r="B693" s="588"/>
      <c r="C693" s="575"/>
    </row>
    <row r="694" spans="1:3" x14ac:dyDescent="0.2">
      <c r="A694" s="588"/>
      <c r="B694" s="588"/>
      <c r="C694" s="575"/>
    </row>
    <row r="695" spans="1:3" x14ac:dyDescent="0.2">
      <c r="A695" s="588"/>
      <c r="B695" s="588"/>
      <c r="C695" s="575"/>
    </row>
    <row r="696" spans="1:3" x14ac:dyDescent="0.2">
      <c r="A696" s="588"/>
      <c r="B696" s="588"/>
      <c r="C696" s="575"/>
    </row>
    <row r="697" spans="1:3" x14ac:dyDescent="0.2">
      <c r="A697" s="588"/>
      <c r="B697" s="588"/>
      <c r="C697" s="575"/>
    </row>
    <row r="698" spans="1:3" x14ac:dyDescent="0.2">
      <c r="A698" s="588"/>
      <c r="B698" s="588"/>
      <c r="C698" s="575"/>
    </row>
    <row r="699" spans="1:3" x14ac:dyDescent="0.2">
      <c r="A699" s="588"/>
      <c r="B699" s="588"/>
      <c r="C699" s="575"/>
    </row>
    <row r="700" spans="1:3" x14ac:dyDescent="0.2">
      <c r="A700" s="588"/>
      <c r="B700" s="588"/>
      <c r="C700" s="575"/>
    </row>
    <row r="701" spans="1:3" x14ac:dyDescent="0.2">
      <c r="A701" s="588"/>
      <c r="B701" s="588"/>
      <c r="C701" s="575"/>
    </row>
    <row r="702" spans="1:3" x14ac:dyDescent="0.2">
      <c r="A702" s="588"/>
      <c r="B702" s="588"/>
      <c r="C702" s="575"/>
    </row>
    <row r="703" spans="1:3" x14ac:dyDescent="0.2">
      <c r="A703" s="588"/>
      <c r="B703" s="588"/>
      <c r="C703" s="575"/>
    </row>
    <row r="704" spans="1:3" x14ac:dyDescent="0.2">
      <c r="A704" s="588"/>
      <c r="B704" s="588"/>
      <c r="C704" s="575"/>
    </row>
    <row r="705" spans="1:3" x14ac:dyDescent="0.2">
      <c r="A705" s="588"/>
      <c r="B705" s="588"/>
      <c r="C705" s="575"/>
    </row>
    <row r="706" spans="1:3" x14ac:dyDescent="0.2">
      <c r="A706" s="588"/>
      <c r="B706" s="588"/>
      <c r="C706" s="575"/>
    </row>
    <row r="707" spans="1:3" x14ac:dyDescent="0.2">
      <c r="A707" s="588"/>
      <c r="B707" s="588"/>
      <c r="C707" s="575"/>
    </row>
    <row r="708" spans="1:3" x14ac:dyDescent="0.2">
      <c r="A708" s="588"/>
      <c r="B708" s="588"/>
      <c r="C708" s="575"/>
    </row>
    <row r="709" spans="1:3" x14ac:dyDescent="0.2">
      <c r="A709" s="588"/>
      <c r="B709" s="588"/>
      <c r="C709" s="575"/>
    </row>
    <row r="710" spans="1:3" x14ac:dyDescent="0.2">
      <c r="A710" s="588"/>
      <c r="B710" s="588"/>
      <c r="C710" s="575"/>
    </row>
    <row r="711" spans="1:3" x14ac:dyDescent="0.2">
      <c r="A711" s="588"/>
      <c r="B711" s="588"/>
      <c r="C711" s="575"/>
    </row>
    <row r="712" spans="1:3" x14ac:dyDescent="0.2">
      <c r="A712" s="588"/>
      <c r="B712" s="588"/>
      <c r="C712" s="575"/>
    </row>
    <row r="713" spans="1:3" x14ac:dyDescent="0.2">
      <c r="A713" s="588"/>
      <c r="B713" s="588"/>
      <c r="C713" s="575"/>
    </row>
    <row r="714" spans="1:3" x14ac:dyDescent="0.2">
      <c r="A714" s="588"/>
      <c r="B714" s="588"/>
      <c r="C714" s="575"/>
    </row>
    <row r="715" spans="1:3" x14ac:dyDescent="0.2">
      <c r="A715" s="588"/>
      <c r="B715" s="588"/>
      <c r="C715" s="575"/>
    </row>
    <row r="716" spans="1:3" x14ac:dyDescent="0.2">
      <c r="A716" s="588"/>
      <c r="B716" s="588"/>
      <c r="C716" s="575"/>
    </row>
    <row r="717" spans="1:3" x14ac:dyDescent="0.2">
      <c r="A717" s="588"/>
      <c r="B717" s="588"/>
      <c r="C717" s="575"/>
    </row>
    <row r="718" spans="1:3" x14ac:dyDescent="0.2">
      <c r="A718" s="588"/>
      <c r="B718" s="588"/>
      <c r="C718" s="575"/>
    </row>
    <row r="719" spans="1:3" x14ac:dyDescent="0.2">
      <c r="A719" s="588"/>
      <c r="B719" s="588"/>
      <c r="C719" s="575"/>
    </row>
    <row r="720" spans="1:3" x14ac:dyDescent="0.2">
      <c r="A720" s="588"/>
      <c r="B720" s="588"/>
      <c r="C720" s="575"/>
    </row>
    <row r="721" spans="1:3" x14ac:dyDescent="0.2">
      <c r="A721" s="588"/>
      <c r="B721" s="588"/>
      <c r="C721" s="575"/>
    </row>
    <row r="722" spans="1:3" x14ac:dyDescent="0.2">
      <c r="A722" s="588"/>
      <c r="B722" s="588"/>
      <c r="C722" s="575"/>
    </row>
    <row r="723" spans="1:3" x14ac:dyDescent="0.2">
      <c r="A723" s="588"/>
      <c r="B723" s="588"/>
      <c r="C723" s="575"/>
    </row>
    <row r="724" spans="1:3" x14ac:dyDescent="0.2">
      <c r="A724" s="588"/>
      <c r="B724" s="588"/>
      <c r="C724" s="575"/>
    </row>
    <row r="725" spans="1:3" x14ac:dyDescent="0.2">
      <c r="A725" s="588"/>
      <c r="B725" s="588"/>
      <c r="C725" s="575"/>
    </row>
    <row r="726" spans="1:3" x14ac:dyDescent="0.2">
      <c r="A726" s="588"/>
      <c r="B726" s="588"/>
      <c r="C726" s="575"/>
    </row>
    <row r="727" spans="1:3" x14ac:dyDescent="0.2">
      <c r="A727" s="588"/>
      <c r="B727" s="588"/>
      <c r="C727" s="575"/>
    </row>
    <row r="728" spans="1:3" x14ac:dyDescent="0.2">
      <c r="A728" s="588"/>
      <c r="B728" s="588"/>
      <c r="C728" s="575"/>
    </row>
    <row r="729" spans="1:3" x14ac:dyDescent="0.2">
      <c r="A729" s="588"/>
      <c r="B729" s="588"/>
      <c r="C729" s="575"/>
    </row>
    <row r="730" spans="1:3" x14ac:dyDescent="0.2">
      <c r="A730" s="588"/>
      <c r="B730" s="588"/>
      <c r="C730" s="575"/>
    </row>
    <row r="731" spans="1:3" x14ac:dyDescent="0.2">
      <c r="A731" s="588"/>
      <c r="B731" s="588"/>
      <c r="C731" s="575"/>
    </row>
    <row r="732" spans="1:3" x14ac:dyDescent="0.2">
      <c r="A732" s="588"/>
      <c r="B732" s="588"/>
      <c r="C732" s="575"/>
    </row>
    <row r="733" spans="1:3" x14ac:dyDescent="0.2">
      <c r="A733" s="588"/>
      <c r="B733" s="588"/>
      <c r="C733" s="575"/>
    </row>
    <row r="734" spans="1:3" x14ac:dyDescent="0.2">
      <c r="A734" s="588"/>
      <c r="B734" s="588"/>
      <c r="C734" s="575"/>
    </row>
    <row r="735" spans="1:3" x14ac:dyDescent="0.2">
      <c r="A735" s="588"/>
      <c r="B735" s="588"/>
      <c r="C735" s="575"/>
    </row>
    <row r="736" spans="1:3" x14ac:dyDescent="0.2">
      <c r="A736" s="588"/>
      <c r="B736" s="588"/>
      <c r="C736" s="575"/>
    </row>
    <row r="737" spans="1:3" x14ac:dyDescent="0.2">
      <c r="A737" s="588"/>
      <c r="B737" s="588"/>
      <c r="C737" s="575"/>
    </row>
    <row r="738" spans="1:3" x14ac:dyDescent="0.2">
      <c r="A738" s="588"/>
      <c r="B738" s="588"/>
      <c r="C738" s="575"/>
    </row>
    <row r="739" spans="1:3" x14ac:dyDescent="0.2">
      <c r="A739" s="588"/>
      <c r="B739" s="588"/>
      <c r="C739" s="575"/>
    </row>
    <row r="740" spans="1:3" x14ac:dyDescent="0.2">
      <c r="A740" s="588"/>
      <c r="B740" s="588"/>
      <c r="C740" s="575"/>
    </row>
    <row r="741" spans="1:3" x14ac:dyDescent="0.2">
      <c r="A741" s="588"/>
      <c r="B741" s="588"/>
      <c r="C741" s="575"/>
    </row>
    <row r="742" spans="1:3" x14ac:dyDescent="0.2">
      <c r="A742" s="588"/>
      <c r="B742" s="588"/>
      <c r="C742" s="575"/>
    </row>
    <row r="743" spans="1:3" x14ac:dyDescent="0.2">
      <c r="A743" s="588"/>
      <c r="B743" s="588"/>
      <c r="C743" s="575"/>
    </row>
    <row r="744" spans="1:3" x14ac:dyDescent="0.2">
      <c r="A744" s="588"/>
      <c r="B744" s="588"/>
      <c r="C744" s="575"/>
    </row>
    <row r="745" spans="1:3" x14ac:dyDescent="0.2">
      <c r="A745" s="588"/>
      <c r="B745" s="588"/>
      <c r="C745" s="575"/>
    </row>
    <row r="746" spans="1:3" x14ac:dyDescent="0.2">
      <c r="A746" s="588"/>
      <c r="B746" s="588"/>
      <c r="C746" s="575"/>
    </row>
    <row r="747" spans="1:3" x14ac:dyDescent="0.2">
      <c r="A747" s="588"/>
      <c r="B747" s="588"/>
      <c r="C747" s="575"/>
    </row>
    <row r="748" spans="1:3" x14ac:dyDescent="0.2">
      <c r="A748" s="588"/>
      <c r="B748" s="588"/>
      <c r="C748" s="575"/>
    </row>
    <row r="749" spans="1:3" x14ac:dyDescent="0.2">
      <c r="A749" s="588"/>
      <c r="B749" s="588"/>
      <c r="C749" s="575"/>
    </row>
    <row r="750" spans="1:3" x14ac:dyDescent="0.2">
      <c r="A750" s="588"/>
      <c r="B750" s="588"/>
      <c r="C750" s="575"/>
    </row>
    <row r="751" spans="1:3" x14ac:dyDescent="0.2">
      <c r="A751" s="588"/>
      <c r="B751" s="588"/>
      <c r="C751" s="575"/>
    </row>
    <row r="752" spans="1:3" x14ac:dyDescent="0.2">
      <c r="A752" s="588"/>
      <c r="B752" s="588"/>
      <c r="C752" s="575"/>
    </row>
    <row r="753" spans="1:3" x14ac:dyDescent="0.2">
      <c r="A753" s="588"/>
      <c r="B753" s="588"/>
      <c r="C753" s="575"/>
    </row>
    <row r="754" spans="1:3" x14ac:dyDescent="0.2">
      <c r="A754" s="588"/>
      <c r="B754" s="588"/>
      <c r="C754" s="575"/>
    </row>
    <row r="755" spans="1:3" x14ac:dyDescent="0.2">
      <c r="A755" s="588"/>
      <c r="B755" s="588"/>
      <c r="C755" s="575"/>
    </row>
    <row r="756" spans="1:3" x14ac:dyDescent="0.2">
      <c r="A756" s="588"/>
      <c r="B756" s="588"/>
      <c r="C756" s="575"/>
    </row>
    <row r="757" spans="1:3" x14ac:dyDescent="0.2">
      <c r="A757" s="588"/>
      <c r="B757" s="588"/>
      <c r="C757" s="575"/>
    </row>
    <row r="758" spans="1:3" x14ac:dyDescent="0.2">
      <c r="A758" s="588"/>
      <c r="B758" s="588"/>
      <c r="C758" s="575"/>
    </row>
    <row r="759" spans="1:3" x14ac:dyDescent="0.2">
      <c r="A759" s="588"/>
      <c r="B759" s="575"/>
    </row>
    <row r="760" spans="1:3" x14ac:dyDescent="0.2">
      <c r="A760" s="588"/>
      <c r="B760" s="575"/>
    </row>
    <row r="761" spans="1:3" x14ac:dyDescent="0.2">
      <c r="A761" s="588"/>
      <c r="B761" s="575"/>
    </row>
    <row r="762" spans="1:3" x14ac:dyDescent="0.2">
      <c r="A762" s="588"/>
      <c r="B762" s="575"/>
    </row>
    <row r="763" spans="1:3" x14ac:dyDescent="0.2">
      <c r="A763" s="588"/>
      <c r="B763" s="575"/>
    </row>
    <row r="764" spans="1:3" x14ac:dyDescent="0.2">
      <c r="A764" s="588"/>
      <c r="B764" s="575"/>
    </row>
    <row r="765" spans="1:3" x14ac:dyDescent="0.2">
      <c r="A765" s="588"/>
      <c r="B765" s="575"/>
    </row>
    <row r="766" spans="1:3" x14ac:dyDescent="0.2">
      <c r="A766" s="588"/>
      <c r="B766" s="575"/>
    </row>
    <row r="767" spans="1:3" x14ac:dyDescent="0.2">
      <c r="A767" s="588"/>
      <c r="B767" s="575"/>
    </row>
    <row r="768" spans="1:3" x14ac:dyDescent="0.2">
      <c r="A768" s="588"/>
      <c r="B768" s="575"/>
    </row>
    <row r="769" spans="1:2" x14ac:dyDescent="0.2">
      <c r="A769" s="588"/>
      <c r="B769" s="575"/>
    </row>
    <row r="770" spans="1:2" x14ac:dyDescent="0.2">
      <c r="A770" s="588"/>
      <c r="B770" s="575"/>
    </row>
    <row r="771" spans="1:2" x14ac:dyDescent="0.2">
      <c r="A771" s="588"/>
      <c r="B771" s="575"/>
    </row>
    <row r="772" spans="1:2" x14ac:dyDescent="0.2">
      <c r="A772" s="588"/>
      <c r="B772" s="575"/>
    </row>
    <row r="773" spans="1:2" x14ac:dyDescent="0.2">
      <c r="A773" s="588"/>
      <c r="B773" s="575"/>
    </row>
    <row r="774" spans="1:2" x14ac:dyDescent="0.2">
      <c r="A774" s="588"/>
      <c r="B774" s="575"/>
    </row>
    <row r="775" spans="1:2" x14ac:dyDescent="0.2">
      <c r="A775" s="588"/>
      <c r="B775" s="575"/>
    </row>
    <row r="776" spans="1:2" x14ac:dyDescent="0.2">
      <c r="A776" s="588"/>
      <c r="B776" s="575"/>
    </row>
    <row r="777" spans="1:2" x14ac:dyDescent="0.2">
      <c r="A777" s="588"/>
      <c r="B777" s="575"/>
    </row>
    <row r="778" spans="1:2" x14ac:dyDescent="0.2">
      <c r="A778" s="588"/>
      <c r="B778" s="575"/>
    </row>
    <row r="779" spans="1:2" x14ac:dyDescent="0.2">
      <c r="A779" s="588"/>
      <c r="B779" s="575"/>
    </row>
    <row r="780" spans="1:2" x14ac:dyDescent="0.2">
      <c r="A780" s="588"/>
      <c r="B780" s="575"/>
    </row>
    <row r="781" spans="1:2" x14ac:dyDescent="0.2">
      <c r="A781" s="588"/>
      <c r="B781" s="575"/>
    </row>
    <row r="782" spans="1:2" x14ac:dyDescent="0.2">
      <c r="A782" s="588"/>
      <c r="B782" s="575"/>
    </row>
    <row r="783" spans="1:2" x14ac:dyDescent="0.2">
      <c r="A783" s="588"/>
      <c r="B783" s="575"/>
    </row>
    <row r="784" spans="1:2" x14ac:dyDescent="0.2">
      <c r="A784" s="588"/>
      <c r="B784" s="575"/>
    </row>
    <row r="785" spans="1:2" x14ac:dyDescent="0.2">
      <c r="A785" s="588"/>
      <c r="B785" s="575"/>
    </row>
    <row r="786" spans="1:2" x14ac:dyDescent="0.2">
      <c r="A786" s="588"/>
      <c r="B786" s="575"/>
    </row>
    <row r="787" spans="1:2" x14ac:dyDescent="0.2">
      <c r="A787" s="588"/>
      <c r="B787" s="575"/>
    </row>
    <row r="788" spans="1:2" x14ac:dyDescent="0.2">
      <c r="A788" s="588"/>
      <c r="B788" s="575"/>
    </row>
    <row r="789" spans="1:2" x14ac:dyDescent="0.2">
      <c r="A789" s="588"/>
      <c r="B789" s="575"/>
    </row>
    <row r="790" spans="1:2" x14ac:dyDescent="0.2">
      <c r="A790" s="588"/>
      <c r="B790" s="575"/>
    </row>
    <row r="791" spans="1:2" x14ac:dyDescent="0.2">
      <c r="A791" s="588"/>
      <c r="B791" s="575"/>
    </row>
    <row r="792" spans="1:2" x14ac:dyDescent="0.2">
      <c r="A792" s="588"/>
      <c r="B792" s="575"/>
    </row>
    <row r="793" spans="1:2" x14ac:dyDescent="0.2">
      <c r="A793" s="588"/>
      <c r="B793" s="575"/>
    </row>
    <row r="794" spans="1:2" x14ac:dyDescent="0.2">
      <c r="A794" s="588"/>
      <c r="B794" s="575"/>
    </row>
    <row r="795" spans="1:2" x14ac:dyDescent="0.2">
      <c r="A795" s="588"/>
      <c r="B795" s="575"/>
    </row>
    <row r="796" spans="1:2" x14ac:dyDescent="0.2">
      <c r="A796" s="588"/>
      <c r="B796" s="575"/>
    </row>
    <row r="797" spans="1:2" x14ac:dyDescent="0.2">
      <c r="A797" s="588"/>
      <c r="B797" s="575"/>
    </row>
    <row r="798" spans="1:2" x14ac:dyDescent="0.2">
      <c r="A798" s="588"/>
      <c r="B798" s="575"/>
    </row>
    <row r="799" spans="1:2" x14ac:dyDescent="0.2">
      <c r="A799" s="588"/>
      <c r="B799" s="575"/>
    </row>
    <row r="800" spans="1:2" x14ac:dyDescent="0.2">
      <c r="A800" s="588"/>
      <c r="B800" s="575"/>
    </row>
    <row r="801" spans="1:2" x14ac:dyDescent="0.2">
      <c r="A801" s="588"/>
      <c r="B801" s="575"/>
    </row>
    <row r="802" spans="1:2" x14ac:dyDescent="0.2">
      <c r="A802" s="588"/>
      <c r="B802" s="575"/>
    </row>
    <row r="803" spans="1:2" x14ac:dyDescent="0.2">
      <c r="A803" s="588"/>
      <c r="B803" s="575"/>
    </row>
    <row r="804" spans="1:2" x14ac:dyDescent="0.2">
      <c r="A804" s="588"/>
      <c r="B804" s="575"/>
    </row>
    <row r="805" spans="1:2" x14ac:dyDescent="0.2">
      <c r="A805" s="588"/>
      <c r="B805" s="575"/>
    </row>
    <row r="806" spans="1:2" x14ac:dyDescent="0.2">
      <c r="A806" s="588"/>
      <c r="B806" s="575"/>
    </row>
    <row r="807" spans="1:2" x14ac:dyDescent="0.2">
      <c r="A807" s="588"/>
      <c r="B807" s="575"/>
    </row>
    <row r="808" spans="1:2" x14ac:dyDescent="0.2">
      <c r="A808" s="588"/>
      <c r="B808" s="575"/>
    </row>
    <row r="809" spans="1:2" x14ac:dyDescent="0.2">
      <c r="A809" s="588"/>
      <c r="B809" s="575"/>
    </row>
    <row r="810" spans="1:2" x14ac:dyDescent="0.2">
      <c r="A810" s="588"/>
      <c r="B810" s="575"/>
    </row>
    <row r="811" spans="1:2" x14ac:dyDescent="0.2">
      <c r="A811" s="588"/>
      <c r="B811" s="575"/>
    </row>
    <row r="812" spans="1:2" x14ac:dyDescent="0.2">
      <c r="A812" s="588"/>
      <c r="B812" s="575"/>
    </row>
    <row r="813" spans="1:2" x14ac:dyDescent="0.2">
      <c r="A813" s="588"/>
      <c r="B813" s="575"/>
    </row>
    <row r="814" spans="1:2" x14ac:dyDescent="0.2">
      <c r="A814" s="588"/>
      <c r="B814" s="575"/>
    </row>
    <row r="815" spans="1:2" x14ac:dyDescent="0.2">
      <c r="A815" s="588"/>
      <c r="B815" s="575"/>
    </row>
    <row r="816" spans="1:2" x14ac:dyDescent="0.2">
      <c r="A816" s="588"/>
      <c r="B816" s="575"/>
    </row>
    <row r="817" spans="1:2" x14ac:dyDescent="0.2">
      <c r="A817" s="588"/>
      <c r="B817" s="575"/>
    </row>
    <row r="818" spans="1:2" x14ac:dyDescent="0.2">
      <c r="A818" s="588"/>
      <c r="B818" s="575"/>
    </row>
    <row r="819" spans="1:2" x14ac:dyDescent="0.2">
      <c r="A819" s="588"/>
      <c r="B819" s="575"/>
    </row>
    <row r="820" spans="1:2" x14ac:dyDescent="0.2">
      <c r="A820" s="588"/>
      <c r="B820" s="575"/>
    </row>
    <row r="821" spans="1:2" x14ac:dyDescent="0.2">
      <c r="A821" s="588"/>
      <c r="B821" s="575"/>
    </row>
    <row r="822" spans="1:2" x14ac:dyDescent="0.2">
      <c r="A822" s="588"/>
      <c r="B822" s="575"/>
    </row>
    <row r="823" spans="1:2" x14ac:dyDescent="0.2">
      <c r="A823" s="588"/>
      <c r="B823" s="575"/>
    </row>
    <row r="824" spans="1:2" x14ac:dyDescent="0.2">
      <c r="A824" s="588"/>
      <c r="B824" s="575"/>
    </row>
    <row r="825" spans="1:2" x14ac:dyDescent="0.2">
      <c r="A825" s="588"/>
      <c r="B825" s="575"/>
    </row>
    <row r="826" spans="1:2" x14ac:dyDescent="0.2">
      <c r="A826" s="588"/>
      <c r="B826" s="575"/>
    </row>
    <row r="827" spans="1:2" x14ac:dyDescent="0.2">
      <c r="A827" s="588"/>
      <c r="B827" s="575"/>
    </row>
  </sheetData>
  <mergeCells count="194">
    <mergeCell ref="B16:C16"/>
    <mergeCell ref="A17:A18"/>
    <mergeCell ref="C17:C18"/>
    <mergeCell ref="B30:C30"/>
    <mergeCell ref="A32:A33"/>
    <mergeCell ref="C32:C33"/>
    <mergeCell ref="A35:A36"/>
    <mergeCell ref="C35:C36"/>
    <mergeCell ref="B66:C66"/>
    <mergeCell ref="B44:C44"/>
    <mergeCell ref="A45:C45"/>
    <mergeCell ref="A47:A48"/>
    <mergeCell ref="C47:C48"/>
    <mergeCell ref="B49:C49"/>
    <mergeCell ref="A50:A51"/>
    <mergeCell ref="C50:C51"/>
    <mergeCell ref="A52:A53"/>
    <mergeCell ref="C52:C53"/>
    <mergeCell ref="A54:A55"/>
    <mergeCell ref="C54:C55"/>
    <mergeCell ref="A56:A57"/>
    <mergeCell ref="C56:C57"/>
    <mergeCell ref="A58:A59"/>
    <mergeCell ref="C58:C59"/>
    <mergeCell ref="A60:A61"/>
    <mergeCell ref="C60:C61"/>
    <mergeCell ref="B62:C62"/>
    <mergeCell ref="A64:A65"/>
    <mergeCell ref="C64:C65"/>
    <mergeCell ref="A100:A101"/>
    <mergeCell ref="C100:C101"/>
    <mergeCell ref="A67:A68"/>
    <mergeCell ref="C67:C68"/>
    <mergeCell ref="A69:A70"/>
    <mergeCell ref="C69:C70"/>
    <mergeCell ref="A71:A72"/>
    <mergeCell ref="C71:C72"/>
    <mergeCell ref="A73:A74"/>
    <mergeCell ref="C73:C74"/>
    <mergeCell ref="A75:A76"/>
    <mergeCell ref="C75:C76"/>
    <mergeCell ref="A77:A78"/>
    <mergeCell ref="C77:C78"/>
    <mergeCell ref="A90:A91"/>
    <mergeCell ref="C90:C91"/>
    <mergeCell ref="A92:A93"/>
    <mergeCell ref="C92:C93"/>
    <mergeCell ref="A94:A95"/>
    <mergeCell ref="C94:C95"/>
    <mergeCell ref="B96:C96"/>
    <mergeCell ref="A98:A99"/>
    <mergeCell ref="C98:C99"/>
    <mergeCell ref="A123:A124"/>
    <mergeCell ref="C123:C124"/>
    <mergeCell ref="A102:A103"/>
    <mergeCell ref="C102:C103"/>
    <mergeCell ref="A104:A105"/>
    <mergeCell ref="C104:C105"/>
    <mergeCell ref="A106:A107"/>
    <mergeCell ref="C106:C107"/>
    <mergeCell ref="A108:A109"/>
    <mergeCell ref="C108:C109"/>
    <mergeCell ref="A110:A111"/>
    <mergeCell ref="C110:C111"/>
    <mergeCell ref="B112:C112"/>
    <mergeCell ref="A114:A115"/>
    <mergeCell ref="C114:C115"/>
    <mergeCell ref="B116:C116"/>
    <mergeCell ref="A117:A118"/>
    <mergeCell ref="C117:C118"/>
    <mergeCell ref="A119:A120"/>
    <mergeCell ref="C119:C120"/>
    <mergeCell ref="A121:A122"/>
    <mergeCell ref="C121:C122"/>
    <mergeCell ref="A149:A150"/>
    <mergeCell ref="C149:C150"/>
    <mergeCell ref="B131:C131"/>
    <mergeCell ref="A125:A126"/>
    <mergeCell ref="C125:C126"/>
    <mergeCell ref="A127:A128"/>
    <mergeCell ref="C127:C128"/>
    <mergeCell ref="A129:A130"/>
    <mergeCell ref="C129:C130"/>
    <mergeCell ref="B132:C132"/>
    <mergeCell ref="A134:A135"/>
    <mergeCell ref="C134:C135"/>
    <mergeCell ref="B137:C137"/>
    <mergeCell ref="A138:A139"/>
    <mergeCell ref="C138:C139"/>
    <mergeCell ref="A140:A141"/>
    <mergeCell ref="C140:C141"/>
    <mergeCell ref="A142:A143"/>
    <mergeCell ref="C142:C143"/>
    <mergeCell ref="A144:A145"/>
    <mergeCell ref="C144:C145"/>
    <mergeCell ref="A146:A147"/>
    <mergeCell ref="C146:C147"/>
    <mergeCell ref="A165:A166"/>
    <mergeCell ref="C165:C166"/>
    <mergeCell ref="A167:A168"/>
    <mergeCell ref="C167:C168"/>
    <mergeCell ref="A169:A170"/>
    <mergeCell ref="C169:C170"/>
    <mergeCell ref="B175:C175"/>
    <mergeCell ref="B177:C177"/>
    <mergeCell ref="B154:C154"/>
    <mergeCell ref="A156:A157"/>
    <mergeCell ref="C156:C157"/>
    <mergeCell ref="B158:C158"/>
    <mergeCell ref="A159:A160"/>
    <mergeCell ref="C159:C160"/>
    <mergeCell ref="A161:A162"/>
    <mergeCell ref="C161:C162"/>
    <mergeCell ref="A163:A164"/>
    <mergeCell ref="C163:C164"/>
    <mergeCell ref="A178:A179"/>
    <mergeCell ref="C178:C179"/>
    <mergeCell ref="A193:A194"/>
    <mergeCell ref="C193:C194"/>
    <mergeCell ref="A195:A196"/>
    <mergeCell ref="C195:C196"/>
    <mergeCell ref="B198:C198"/>
    <mergeCell ref="B203:C203"/>
    <mergeCell ref="A180:A181"/>
    <mergeCell ref="C180:C181"/>
    <mergeCell ref="A182:A183"/>
    <mergeCell ref="C182:C183"/>
    <mergeCell ref="A184:A185"/>
    <mergeCell ref="C184:C185"/>
    <mergeCell ref="A186:A187"/>
    <mergeCell ref="C186:C187"/>
    <mergeCell ref="A188:A189"/>
    <mergeCell ref="C188:C189"/>
    <mergeCell ref="A191:A192"/>
    <mergeCell ref="C191:C192"/>
    <mergeCell ref="B1:C1"/>
    <mergeCell ref="A2:C2"/>
    <mergeCell ref="A3:A4"/>
    <mergeCell ref="B3:B4"/>
    <mergeCell ref="C3:C4"/>
    <mergeCell ref="B5:C5"/>
    <mergeCell ref="B12:C12"/>
    <mergeCell ref="B14:C14"/>
    <mergeCell ref="B621:C621"/>
    <mergeCell ref="A612:A613"/>
    <mergeCell ref="C612:C613"/>
    <mergeCell ref="B377:C377"/>
    <mergeCell ref="B385:C385"/>
    <mergeCell ref="B389:C389"/>
    <mergeCell ref="B391:C391"/>
    <mergeCell ref="B317:C317"/>
    <mergeCell ref="B361:C361"/>
    <mergeCell ref="B365:C365"/>
    <mergeCell ref="B371:C371"/>
    <mergeCell ref="B248:C248"/>
    <mergeCell ref="A214:A215"/>
    <mergeCell ref="C214:C215"/>
    <mergeCell ref="A218:A219"/>
    <mergeCell ref="C218:C219"/>
    <mergeCell ref="B79:C79"/>
    <mergeCell ref="A81:A82"/>
    <mergeCell ref="C81:C82"/>
    <mergeCell ref="B83:C83"/>
    <mergeCell ref="A84:A85"/>
    <mergeCell ref="C84:C85"/>
    <mergeCell ref="A86:A87"/>
    <mergeCell ref="C86:C87"/>
    <mergeCell ref="A88:A89"/>
    <mergeCell ref="C88:C89"/>
    <mergeCell ref="A279:A280"/>
    <mergeCell ref="C279:C280"/>
    <mergeCell ref="B284:C284"/>
    <mergeCell ref="B290:C290"/>
    <mergeCell ref="A416:C416"/>
    <mergeCell ref="A417:A418"/>
    <mergeCell ref="B417:B418"/>
    <mergeCell ref="C417:C418"/>
    <mergeCell ref="B419:C419"/>
    <mergeCell ref="A282:A283"/>
    <mergeCell ref="A640:A641"/>
    <mergeCell ref="C640:C641"/>
    <mergeCell ref="B645:C645"/>
    <mergeCell ref="A655:C655"/>
    <mergeCell ref="B427:C427"/>
    <mergeCell ref="B484:C484"/>
    <mergeCell ref="B494:C494"/>
    <mergeCell ref="B536:C536"/>
    <mergeCell ref="B581:C581"/>
    <mergeCell ref="B584:C584"/>
    <mergeCell ref="B590:C590"/>
    <mergeCell ref="B609:C609"/>
    <mergeCell ref="B611:C611"/>
    <mergeCell ref="B622:C622"/>
    <mergeCell ref="A643:A644"/>
  </mergeCells>
  <pageMargins left="0.7" right="0.7" top="0.75" bottom="0.75" header="0.3" footer="0.3"/>
  <pageSetup paperSize="9" scale="74" orientation="portrait" verticalDpi="0" r:id="rId1"/>
  <rowBreaks count="3" manualBreakCount="3">
    <brk id="47" max="16383" man="1"/>
    <brk id="163" max="2" man="1"/>
    <brk id="215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2"/>
  <sheetViews>
    <sheetView view="pageBreakPreview" zoomScale="120" zoomScaleNormal="100" zoomScaleSheetLayoutView="120" workbookViewId="0">
      <pane xSplit="2" ySplit="4" topLeftCell="C5" activePane="bottomRight" state="frozen"/>
      <selection pane="topRight" activeCell="C1" sqref="C1"/>
      <selection pane="bottomLeft" activeCell="A7" sqref="A7"/>
      <selection pane="bottomRight" activeCell="G902" sqref="G902"/>
    </sheetView>
  </sheetViews>
  <sheetFormatPr defaultRowHeight="12.75" x14ac:dyDescent="0.2"/>
  <cols>
    <col min="1" max="1" width="4.42578125" style="2" customWidth="1"/>
    <col min="2" max="2" width="26" style="978" customWidth="1"/>
    <col min="3" max="3" width="14.28515625" style="238" customWidth="1"/>
    <col min="4" max="4" width="13.5703125" style="979" customWidth="1"/>
    <col min="5" max="5" width="8.28515625" style="238" customWidth="1"/>
    <col min="6" max="6" width="8.42578125" style="238" customWidth="1"/>
    <col min="7" max="7" width="16.28515625" style="981" customWidth="1"/>
    <col min="8" max="8" width="14.42578125" style="981" customWidth="1"/>
    <col min="9" max="9" width="15.7109375" style="982" customWidth="1"/>
    <col min="10" max="16384" width="9.140625" style="238"/>
  </cols>
  <sheetData>
    <row r="1" spans="1:9" ht="73.5" customHeight="1" x14ac:dyDescent="0.2">
      <c r="G1" s="1249" t="s">
        <v>5000</v>
      </c>
      <c r="H1" s="1250"/>
      <c r="I1" s="1250"/>
    </row>
    <row r="2" spans="1:9" ht="68.25" customHeight="1" x14ac:dyDescent="0.2">
      <c r="A2" s="238"/>
      <c r="B2" s="238"/>
      <c r="D2" s="980"/>
      <c r="G2" s="1100" t="s">
        <v>4599</v>
      </c>
      <c r="H2" s="1100"/>
      <c r="I2" s="1100"/>
    </row>
    <row r="3" spans="1:9" ht="39" customHeight="1" x14ac:dyDescent="0.2">
      <c r="A3" s="1253" t="s">
        <v>2335</v>
      </c>
      <c r="B3" s="1253"/>
      <c r="C3" s="1253"/>
      <c r="D3" s="1253"/>
      <c r="E3" s="1253"/>
      <c r="F3" s="1253"/>
      <c r="G3" s="1253"/>
      <c r="H3" s="1253"/>
      <c r="I3" s="1253"/>
    </row>
    <row r="4" spans="1:9" x14ac:dyDescent="0.2">
      <c r="A4" s="238"/>
      <c r="B4" s="238"/>
      <c r="D4" s="980"/>
    </row>
    <row r="5" spans="1:9" ht="76.5" x14ac:dyDescent="0.2">
      <c r="A5" s="169" t="s">
        <v>2014</v>
      </c>
      <c r="B5" s="983" t="s">
        <v>2015</v>
      </c>
      <c r="C5" s="984" t="s">
        <v>4600</v>
      </c>
      <c r="D5" s="985" t="s">
        <v>4112</v>
      </c>
      <c r="E5" s="986" t="s">
        <v>2016</v>
      </c>
      <c r="F5" s="987" t="s">
        <v>2017</v>
      </c>
      <c r="G5" s="985" t="s">
        <v>4580</v>
      </c>
      <c r="H5" s="988" t="s">
        <v>4581</v>
      </c>
      <c r="I5" s="985" t="s">
        <v>5001</v>
      </c>
    </row>
    <row r="6" spans="1:9" x14ac:dyDescent="0.2">
      <c r="A6" s="164"/>
      <c r="B6" s="989" t="s">
        <v>761</v>
      </c>
      <c r="C6" s="983"/>
      <c r="D6" s="164"/>
      <c r="E6" s="169"/>
      <c r="F6" s="169"/>
      <c r="G6" s="990">
        <f>SUM(G7:G11)</f>
        <v>3278890</v>
      </c>
      <c r="H6" s="991">
        <f t="shared" ref="H6:I6" si="0">SUM(H7:H11)</f>
        <v>3249315</v>
      </c>
      <c r="I6" s="990">
        <f t="shared" si="0"/>
        <v>273240</v>
      </c>
    </row>
    <row r="7" spans="1:9" x14ac:dyDescent="0.2">
      <c r="A7" s="164">
        <v>1</v>
      </c>
      <c r="B7" s="992" t="s">
        <v>5002</v>
      </c>
      <c r="C7" s="983" t="s">
        <v>4601</v>
      </c>
      <c r="D7" s="164" t="str">
        <f>IF(F7=1,"+","-")</f>
        <v>-</v>
      </c>
      <c r="E7" s="993">
        <v>0.5</v>
      </c>
      <c r="F7" s="993">
        <v>0.6</v>
      </c>
      <c r="G7" s="994">
        <v>317312</v>
      </c>
      <c r="H7" s="995">
        <v>555296</v>
      </c>
      <c r="I7" s="994">
        <f>G7/12</f>
        <v>26443</v>
      </c>
    </row>
    <row r="8" spans="1:9" x14ac:dyDescent="0.2">
      <c r="A8" s="164">
        <v>2</v>
      </c>
      <c r="B8" s="992" t="s">
        <v>5003</v>
      </c>
      <c r="C8" s="1248" t="s">
        <v>3940</v>
      </c>
      <c r="D8" s="164" t="str">
        <f t="shared" ref="D8:D71" si="1">IF(F8=1,"+","-")</f>
        <v>-</v>
      </c>
      <c r="E8" s="993">
        <v>1</v>
      </c>
      <c r="F8" s="993">
        <v>0.6</v>
      </c>
      <c r="G8" s="994">
        <v>634624</v>
      </c>
      <c r="H8" s="995">
        <v>634624</v>
      </c>
      <c r="I8" s="994">
        <f t="shared" ref="I8:I71" si="2">G8/12</f>
        <v>52885</v>
      </c>
    </row>
    <row r="9" spans="1:9" x14ac:dyDescent="0.2">
      <c r="A9" s="164">
        <v>3</v>
      </c>
      <c r="B9" s="992" t="s">
        <v>5004</v>
      </c>
      <c r="C9" s="1248"/>
      <c r="D9" s="164" t="str">
        <f t="shared" si="1"/>
        <v>-</v>
      </c>
      <c r="E9" s="993">
        <v>1</v>
      </c>
      <c r="F9" s="993">
        <v>0.6</v>
      </c>
      <c r="G9" s="994">
        <v>634624</v>
      </c>
      <c r="H9" s="995">
        <v>475968</v>
      </c>
      <c r="I9" s="994">
        <f t="shared" si="2"/>
        <v>52885</v>
      </c>
    </row>
    <row r="10" spans="1:9" x14ac:dyDescent="0.2">
      <c r="A10" s="164">
        <v>4</v>
      </c>
      <c r="B10" s="992" t="s">
        <v>5005</v>
      </c>
      <c r="C10" s="1248"/>
      <c r="D10" s="164" t="str">
        <f t="shared" si="1"/>
        <v>-</v>
      </c>
      <c r="E10" s="993">
        <v>1</v>
      </c>
      <c r="F10" s="993">
        <v>0.6</v>
      </c>
      <c r="G10" s="994">
        <v>634624</v>
      </c>
      <c r="H10" s="995">
        <v>475968</v>
      </c>
      <c r="I10" s="994">
        <f t="shared" si="2"/>
        <v>52885</v>
      </c>
    </row>
    <row r="11" spans="1:9" x14ac:dyDescent="0.2">
      <c r="A11" s="164">
        <v>5</v>
      </c>
      <c r="B11" s="992" t="s">
        <v>5006</v>
      </c>
      <c r="C11" s="1248"/>
      <c r="D11" s="164" t="str">
        <f t="shared" si="1"/>
        <v>+</v>
      </c>
      <c r="E11" s="993">
        <v>1</v>
      </c>
      <c r="F11" s="993">
        <v>1</v>
      </c>
      <c r="G11" s="994">
        <v>1057706</v>
      </c>
      <c r="H11" s="995">
        <v>1107459</v>
      </c>
      <c r="I11" s="994">
        <f t="shared" si="2"/>
        <v>88142</v>
      </c>
    </row>
    <row r="12" spans="1:9" ht="25.5" customHeight="1" x14ac:dyDescent="0.2">
      <c r="A12" s="164"/>
      <c r="B12" s="989" t="s">
        <v>763</v>
      </c>
      <c r="C12" s="983"/>
      <c r="D12" s="164"/>
      <c r="E12" s="993"/>
      <c r="F12" s="993"/>
      <c r="G12" s="990">
        <f>SUM(G13:G46)</f>
        <v>21048360</v>
      </c>
      <c r="H12" s="991">
        <f t="shared" ref="H12:I12" si="3">SUM(H13:H46)</f>
        <v>20728963</v>
      </c>
      <c r="I12" s="990">
        <f t="shared" si="3"/>
        <v>1754023</v>
      </c>
    </row>
    <row r="13" spans="1:9" x14ac:dyDescent="0.2">
      <c r="A13" s="164">
        <v>1</v>
      </c>
      <c r="B13" s="996" t="s">
        <v>2160</v>
      </c>
      <c r="C13" s="1248" t="s">
        <v>4601</v>
      </c>
      <c r="D13" s="164" t="str">
        <f t="shared" si="1"/>
        <v>-</v>
      </c>
      <c r="E13" s="993">
        <v>0.5</v>
      </c>
      <c r="F13" s="993">
        <v>0.6</v>
      </c>
      <c r="G13" s="994">
        <v>317312</v>
      </c>
      <c r="H13" s="995">
        <v>317312</v>
      </c>
      <c r="I13" s="994">
        <f t="shared" si="2"/>
        <v>26443</v>
      </c>
    </row>
    <row r="14" spans="1:9" x14ac:dyDescent="0.2">
      <c r="A14" s="164">
        <v>2</v>
      </c>
      <c r="B14" s="996" t="s">
        <v>5007</v>
      </c>
      <c r="C14" s="1248"/>
      <c r="D14" s="164" t="str">
        <f t="shared" si="1"/>
        <v>-</v>
      </c>
      <c r="E14" s="993">
        <v>0.5</v>
      </c>
      <c r="F14" s="993">
        <v>0.6</v>
      </c>
      <c r="G14" s="994">
        <v>317312</v>
      </c>
      <c r="H14" s="995">
        <v>396640</v>
      </c>
      <c r="I14" s="994">
        <f t="shared" si="2"/>
        <v>26443</v>
      </c>
    </row>
    <row r="15" spans="1:9" x14ac:dyDescent="0.2">
      <c r="A15" s="164">
        <v>3</v>
      </c>
      <c r="B15" s="996" t="s">
        <v>2129</v>
      </c>
      <c r="C15" s="1248"/>
      <c r="D15" s="164" t="str">
        <f t="shared" si="1"/>
        <v>-</v>
      </c>
      <c r="E15" s="993">
        <v>0.5</v>
      </c>
      <c r="F15" s="993">
        <v>0.6</v>
      </c>
      <c r="G15" s="994">
        <v>317312</v>
      </c>
      <c r="H15" s="995">
        <v>555296</v>
      </c>
      <c r="I15" s="994">
        <f t="shared" si="2"/>
        <v>26443</v>
      </c>
    </row>
    <row r="16" spans="1:9" x14ac:dyDescent="0.2">
      <c r="A16" s="164">
        <v>4</v>
      </c>
      <c r="B16" s="996" t="s">
        <v>2161</v>
      </c>
      <c r="C16" s="1248"/>
      <c r="D16" s="164" t="str">
        <f t="shared" si="1"/>
        <v>-</v>
      </c>
      <c r="E16" s="993">
        <v>0.5</v>
      </c>
      <c r="F16" s="993">
        <v>0.6</v>
      </c>
      <c r="G16" s="994">
        <v>317312</v>
      </c>
      <c r="H16" s="995">
        <v>396640</v>
      </c>
      <c r="I16" s="994">
        <f t="shared" si="2"/>
        <v>26443</v>
      </c>
    </row>
    <row r="17" spans="1:9" x14ac:dyDescent="0.2">
      <c r="A17" s="164">
        <v>5</v>
      </c>
      <c r="B17" s="996" t="s">
        <v>2165</v>
      </c>
      <c r="C17" s="1248"/>
      <c r="D17" s="164" t="str">
        <f t="shared" si="1"/>
        <v>-</v>
      </c>
      <c r="E17" s="993">
        <v>0.5</v>
      </c>
      <c r="F17" s="993">
        <v>0.6</v>
      </c>
      <c r="G17" s="994">
        <v>317312</v>
      </c>
      <c r="H17" s="995">
        <v>555296</v>
      </c>
      <c r="I17" s="994">
        <f t="shared" si="2"/>
        <v>26443</v>
      </c>
    </row>
    <row r="18" spans="1:9" x14ac:dyDescent="0.2">
      <c r="A18" s="164">
        <v>6</v>
      </c>
      <c r="B18" s="996" t="s">
        <v>5008</v>
      </c>
      <c r="C18" s="1248" t="s">
        <v>3940</v>
      </c>
      <c r="D18" s="164" t="str">
        <f t="shared" si="1"/>
        <v>-</v>
      </c>
      <c r="E18" s="993">
        <v>1</v>
      </c>
      <c r="F18" s="993">
        <v>0.6</v>
      </c>
      <c r="G18" s="994">
        <v>634624</v>
      </c>
      <c r="H18" s="995">
        <v>634624</v>
      </c>
      <c r="I18" s="994">
        <f t="shared" si="2"/>
        <v>52885</v>
      </c>
    </row>
    <row r="19" spans="1:9" x14ac:dyDescent="0.2">
      <c r="A19" s="164">
        <v>7</v>
      </c>
      <c r="B19" s="996" t="s">
        <v>2163</v>
      </c>
      <c r="C19" s="1248"/>
      <c r="D19" s="164" t="str">
        <f t="shared" si="1"/>
        <v>-</v>
      </c>
      <c r="E19" s="993">
        <v>1</v>
      </c>
      <c r="F19" s="993">
        <v>0.6</v>
      </c>
      <c r="G19" s="994">
        <v>634624</v>
      </c>
      <c r="H19" s="995">
        <v>475968</v>
      </c>
      <c r="I19" s="994">
        <f t="shared" si="2"/>
        <v>52885</v>
      </c>
    </row>
    <row r="20" spans="1:9" x14ac:dyDescent="0.2">
      <c r="A20" s="164">
        <v>8</v>
      </c>
      <c r="B20" s="996" t="s">
        <v>2162</v>
      </c>
      <c r="C20" s="1248"/>
      <c r="D20" s="164" t="str">
        <f t="shared" si="1"/>
        <v>-</v>
      </c>
      <c r="E20" s="993">
        <v>1</v>
      </c>
      <c r="F20" s="993">
        <v>0.6</v>
      </c>
      <c r="G20" s="994">
        <v>634624</v>
      </c>
      <c r="H20" s="995">
        <v>475968</v>
      </c>
      <c r="I20" s="994">
        <f t="shared" si="2"/>
        <v>52885</v>
      </c>
    </row>
    <row r="21" spans="1:9" x14ac:dyDescent="0.2">
      <c r="A21" s="164">
        <v>9</v>
      </c>
      <c r="B21" s="996" t="s">
        <v>2171</v>
      </c>
      <c r="C21" s="1248"/>
      <c r="D21" s="164" t="str">
        <f t="shared" si="1"/>
        <v>-</v>
      </c>
      <c r="E21" s="993">
        <v>1</v>
      </c>
      <c r="F21" s="993">
        <v>0.6</v>
      </c>
      <c r="G21" s="994">
        <v>634624</v>
      </c>
      <c r="H21" s="995">
        <v>634624</v>
      </c>
      <c r="I21" s="994">
        <f t="shared" si="2"/>
        <v>52885</v>
      </c>
    </row>
    <row r="22" spans="1:9" x14ac:dyDescent="0.2">
      <c r="A22" s="164">
        <v>10</v>
      </c>
      <c r="B22" s="996" t="s">
        <v>2064</v>
      </c>
      <c r="C22" s="1248"/>
      <c r="D22" s="164" t="str">
        <f t="shared" si="1"/>
        <v>-</v>
      </c>
      <c r="E22" s="993">
        <v>1</v>
      </c>
      <c r="F22" s="993">
        <v>0.6</v>
      </c>
      <c r="G22" s="994">
        <v>634624</v>
      </c>
      <c r="H22" s="995">
        <v>634624</v>
      </c>
      <c r="I22" s="994">
        <f t="shared" si="2"/>
        <v>52885</v>
      </c>
    </row>
    <row r="23" spans="1:9" x14ac:dyDescent="0.2">
      <c r="A23" s="164">
        <v>11</v>
      </c>
      <c r="B23" s="996" t="s">
        <v>2167</v>
      </c>
      <c r="C23" s="1248"/>
      <c r="D23" s="164" t="str">
        <f t="shared" si="1"/>
        <v>-</v>
      </c>
      <c r="E23" s="993">
        <v>1</v>
      </c>
      <c r="F23" s="993">
        <v>0.6</v>
      </c>
      <c r="G23" s="994">
        <v>634624</v>
      </c>
      <c r="H23" s="995">
        <v>634624</v>
      </c>
      <c r="I23" s="994">
        <f t="shared" si="2"/>
        <v>52885</v>
      </c>
    </row>
    <row r="24" spans="1:9" x14ac:dyDescent="0.2">
      <c r="A24" s="164">
        <v>12</v>
      </c>
      <c r="B24" s="996" t="s">
        <v>5009</v>
      </c>
      <c r="C24" s="1248"/>
      <c r="D24" s="164" t="str">
        <f t="shared" si="1"/>
        <v>-</v>
      </c>
      <c r="E24" s="993">
        <v>1</v>
      </c>
      <c r="F24" s="993">
        <v>0.6</v>
      </c>
      <c r="G24" s="994">
        <v>634624</v>
      </c>
      <c r="H24" s="995">
        <v>634624</v>
      </c>
      <c r="I24" s="994">
        <f t="shared" si="2"/>
        <v>52885</v>
      </c>
    </row>
    <row r="25" spans="1:9" x14ac:dyDescent="0.2">
      <c r="A25" s="164">
        <v>13</v>
      </c>
      <c r="B25" s="996" t="s">
        <v>2119</v>
      </c>
      <c r="C25" s="1248"/>
      <c r="D25" s="164" t="str">
        <f t="shared" si="1"/>
        <v>-</v>
      </c>
      <c r="E25" s="993">
        <v>1</v>
      </c>
      <c r="F25" s="993">
        <v>0.6</v>
      </c>
      <c r="G25" s="994">
        <v>634624</v>
      </c>
      <c r="H25" s="995">
        <v>634624</v>
      </c>
      <c r="I25" s="994">
        <f t="shared" si="2"/>
        <v>52885</v>
      </c>
    </row>
    <row r="26" spans="1:9" x14ac:dyDescent="0.2">
      <c r="A26" s="164">
        <v>14</v>
      </c>
      <c r="B26" s="996" t="s">
        <v>2164</v>
      </c>
      <c r="C26" s="1248"/>
      <c r="D26" s="164" t="str">
        <f t="shared" si="1"/>
        <v>-</v>
      </c>
      <c r="E26" s="993">
        <v>1</v>
      </c>
      <c r="F26" s="993">
        <v>0.6</v>
      </c>
      <c r="G26" s="994">
        <v>634624</v>
      </c>
      <c r="H26" s="995">
        <v>634624</v>
      </c>
      <c r="I26" s="994">
        <f t="shared" si="2"/>
        <v>52885</v>
      </c>
    </row>
    <row r="27" spans="1:9" x14ac:dyDescent="0.2">
      <c r="A27" s="164">
        <v>15</v>
      </c>
      <c r="B27" s="996" t="s">
        <v>2170</v>
      </c>
      <c r="C27" s="1248"/>
      <c r="D27" s="164" t="str">
        <f t="shared" si="1"/>
        <v>-</v>
      </c>
      <c r="E27" s="993">
        <v>1</v>
      </c>
      <c r="F27" s="993">
        <v>0.6</v>
      </c>
      <c r="G27" s="994">
        <v>634624</v>
      </c>
      <c r="H27" s="995">
        <v>634624</v>
      </c>
      <c r="I27" s="994">
        <f t="shared" si="2"/>
        <v>52885</v>
      </c>
    </row>
    <row r="28" spans="1:9" x14ac:dyDescent="0.2">
      <c r="A28" s="164">
        <v>16</v>
      </c>
      <c r="B28" s="996" t="s">
        <v>2168</v>
      </c>
      <c r="C28" s="1248"/>
      <c r="D28" s="164" t="str">
        <f t="shared" si="1"/>
        <v>-</v>
      </c>
      <c r="E28" s="993">
        <v>1</v>
      </c>
      <c r="F28" s="993">
        <v>0.6</v>
      </c>
      <c r="G28" s="994">
        <v>634624</v>
      </c>
      <c r="H28" s="995">
        <v>634624</v>
      </c>
      <c r="I28" s="994">
        <f t="shared" si="2"/>
        <v>52885</v>
      </c>
    </row>
    <row r="29" spans="1:9" x14ac:dyDescent="0.2">
      <c r="A29" s="164">
        <v>17</v>
      </c>
      <c r="B29" s="996" t="s">
        <v>2166</v>
      </c>
      <c r="C29" s="1248"/>
      <c r="D29" s="164" t="str">
        <f t="shared" si="1"/>
        <v>-</v>
      </c>
      <c r="E29" s="993">
        <v>1</v>
      </c>
      <c r="F29" s="993">
        <v>0.6</v>
      </c>
      <c r="G29" s="994">
        <v>634624</v>
      </c>
      <c r="H29" s="995">
        <v>634624</v>
      </c>
      <c r="I29" s="994">
        <f t="shared" si="2"/>
        <v>52885</v>
      </c>
    </row>
    <row r="30" spans="1:9" x14ac:dyDescent="0.2">
      <c r="A30" s="164">
        <v>18</v>
      </c>
      <c r="B30" s="996" t="s">
        <v>4611</v>
      </c>
      <c r="C30" s="1248"/>
      <c r="D30" s="164" t="str">
        <f t="shared" si="1"/>
        <v>-</v>
      </c>
      <c r="E30" s="993">
        <v>1</v>
      </c>
      <c r="F30" s="993">
        <v>0.6</v>
      </c>
      <c r="G30" s="994">
        <v>634624</v>
      </c>
      <c r="H30" s="995">
        <v>634624</v>
      </c>
      <c r="I30" s="994">
        <f t="shared" si="2"/>
        <v>52885</v>
      </c>
    </row>
    <row r="31" spans="1:9" x14ac:dyDescent="0.2">
      <c r="A31" s="164">
        <v>19</v>
      </c>
      <c r="B31" s="996" t="s">
        <v>2176</v>
      </c>
      <c r="C31" s="1248"/>
      <c r="D31" s="164" t="str">
        <f t="shared" si="1"/>
        <v>-</v>
      </c>
      <c r="E31" s="993">
        <v>1</v>
      </c>
      <c r="F31" s="993">
        <v>0.6</v>
      </c>
      <c r="G31" s="994">
        <v>634624</v>
      </c>
      <c r="H31" s="995">
        <v>634624</v>
      </c>
      <c r="I31" s="994">
        <f t="shared" si="2"/>
        <v>52885</v>
      </c>
    </row>
    <row r="32" spans="1:9" x14ac:dyDescent="0.2">
      <c r="A32" s="164">
        <v>20</v>
      </c>
      <c r="B32" s="996" t="s">
        <v>2169</v>
      </c>
      <c r="C32" s="1248"/>
      <c r="D32" s="164" t="str">
        <f t="shared" si="1"/>
        <v>-</v>
      </c>
      <c r="E32" s="993">
        <v>1</v>
      </c>
      <c r="F32" s="993">
        <v>0.6</v>
      </c>
      <c r="G32" s="994">
        <v>634624</v>
      </c>
      <c r="H32" s="995">
        <v>634624</v>
      </c>
      <c r="I32" s="994">
        <f t="shared" si="2"/>
        <v>52885</v>
      </c>
    </row>
    <row r="33" spans="1:9" x14ac:dyDescent="0.2">
      <c r="A33" s="164">
        <v>21</v>
      </c>
      <c r="B33" s="996" t="s">
        <v>2172</v>
      </c>
      <c r="C33" s="1248"/>
      <c r="D33" s="164" t="str">
        <f t="shared" si="1"/>
        <v>-</v>
      </c>
      <c r="E33" s="993">
        <v>1</v>
      </c>
      <c r="F33" s="993">
        <v>0.6</v>
      </c>
      <c r="G33" s="994">
        <v>634624</v>
      </c>
      <c r="H33" s="995">
        <v>634624</v>
      </c>
      <c r="I33" s="994">
        <f t="shared" si="2"/>
        <v>52885</v>
      </c>
    </row>
    <row r="34" spans="1:9" x14ac:dyDescent="0.2">
      <c r="A34" s="164">
        <v>22</v>
      </c>
      <c r="B34" s="996" t="s">
        <v>2174</v>
      </c>
      <c r="C34" s="1248"/>
      <c r="D34" s="164" t="str">
        <f t="shared" si="1"/>
        <v>-</v>
      </c>
      <c r="E34" s="993">
        <v>1</v>
      </c>
      <c r="F34" s="993">
        <v>0.6</v>
      </c>
      <c r="G34" s="994">
        <v>634624</v>
      </c>
      <c r="H34" s="995">
        <v>634624</v>
      </c>
      <c r="I34" s="994">
        <f t="shared" si="2"/>
        <v>52885</v>
      </c>
    </row>
    <row r="35" spans="1:9" x14ac:dyDescent="0.2">
      <c r="A35" s="164">
        <v>23</v>
      </c>
      <c r="B35" s="996" t="s">
        <v>2173</v>
      </c>
      <c r="C35" s="1248"/>
      <c r="D35" s="164" t="str">
        <f t="shared" si="1"/>
        <v>-</v>
      </c>
      <c r="E35" s="993">
        <v>1</v>
      </c>
      <c r="F35" s="993">
        <v>0.6</v>
      </c>
      <c r="G35" s="994">
        <v>634624</v>
      </c>
      <c r="H35" s="995">
        <v>740395</v>
      </c>
      <c r="I35" s="994">
        <f t="shared" si="2"/>
        <v>52885</v>
      </c>
    </row>
    <row r="36" spans="1:9" x14ac:dyDescent="0.2">
      <c r="A36" s="164">
        <v>24</v>
      </c>
      <c r="B36" s="996" t="s">
        <v>2175</v>
      </c>
      <c r="C36" s="1248"/>
      <c r="D36" s="164" t="str">
        <f t="shared" si="1"/>
        <v>-</v>
      </c>
      <c r="E36" s="993">
        <v>1</v>
      </c>
      <c r="F36" s="993">
        <v>0.6</v>
      </c>
      <c r="G36" s="994">
        <v>634624</v>
      </c>
      <c r="H36" s="995">
        <v>634624</v>
      </c>
      <c r="I36" s="994">
        <f t="shared" si="2"/>
        <v>52885</v>
      </c>
    </row>
    <row r="37" spans="1:9" x14ac:dyDescent="0.2">
      <c r="A37" s="164">
        <v>25</v>
      </c>
      <c r="B37" s="996" t="s">
        <v>2177</v>
      </c>
      <c r="C37" s="1248"/>
      <c r="D37" s="164" t="str">
        <f t="shared" si="1"/>
        <v>-</v>
      </c>
      <c r="E37" s="993">
        <v>1</v>
      </c>
      <c r="F37" s="993">
        <v>0.6</v>
      </c>
      <c r="G37" s="994">
        <v>634624</v>
      </c>
      <c r="H37" s="995">
        <v>634624</v>
      </c>
      <c r="I37" s="994">
        <f t="shared" si="2"/>
        <v>52885</v>
      </c>
    </row>
    <row r="38" spans="1:9" x14ac:dyDescent="0.2">
      <c r="A38" s="164">
        <v>26</v>
      </c>
      <c r="B38" s="996" t="s">
        <v>2052</v>
      </c>
      <c r="C38" s="1248"/>
      <c r="D38" s="164" t="str">
        <f t="shared" si="1"/>
        <v>-</v>
      </c>
      <c r="E38" s="993">
        <v>1</v>
      </c>
      <c r="F38" s="993">
        <v>0.6</v>
      </c>
      <c r="G38" s="994">
        <v>634624</v>
      </c>
      <c r="H38" s="995">
        <v>634624</v>
      </c>
      <c r="I38" s="994">
        <f t="shared" si="2"/>
        <v>52885</v>
      </c>
    </row>
    <row r="39" spans="1:9" x14ac:dyDescent="0.2">
      <c r="A39" s="164">
        <v>27</v>
      </c>
      <c r="B39" s="996" t="s">
        <v>2178</v>
      </c>
      <c r="C39" s="1248"/>
      <c r="D39" s="164" t="str">
        <f t="shared" si="1"/>
        <v>-</v>
      </c>
      <c r="E39" s="993">
        <v>1</v>
      </c>
      <c r="F39" s="993">
        <v>0</v>
      </c>
      <c r="G39" s="994">
        <v>0</v>
      </c>
      <c r="H39" s="995">
        <v>158656</v>
      </c>
      <c r="I39" s="994">
        <f t="shared" si="2"/>
        <v>0</v>
      </c>
    </row>
    <row r="40" spans="1:9" x14ac:dyDescent="0.2">
      <c r="A40" s="164">
        <v>28</v>
      </c>
      <c r="B40" s="996" t="s">
        <v>2179</v>
      </c>
      <c r="C40" s="1248"/>
      <c r="D40" s="164" t="str">
        <f t="shared" si="1"/>
        <v>-</v>
      </c>
      <c r="E40" s="993">
        <v>1</v>
      </c>
      <c r="F40" s="993">
        <v>0.6</v>
      </c>
      <c r="G40" s="994">
        <v>634624</v>
      </c>
      <c r="H40" s="995">
        <v>634624</v>
      </c>
      <c r="I40" s="994">
        <f t="shared" si="2"/>
        <v>52885</v>
      </c>
    </row>
    <row r="41" spans="1:9" x14ac:dyDescent="0.2">
      <c r="A41" s="164">
        <v>29</v>
      </c>
      <c r="B41" s="996" t="s">
        <v>2180</v>
      </c>
      <c r="C41" s="1248"/>
      <c r="D41" s="164" t="str">
        <f t="shared" si="1"/>
        <v>-</v>
      </c>
      <c r="E41" s="993">
        <v>1</v>
      </c>
      <c r="F41" s="993">
        <v>0.6</v>
      </c>
      <c r="G41" s="994">
        <v>634624</v>
      </c>
      <c r="H41" s="995">
        <v>634624</v>
      </c>
      <c r="I41" s="994">
        <f t="shared" si="2"/>
        <v>52885</v>
      </c>
    </row>
    <row r="42" spans="1:9" x14ac:dyDescent="0.2">
      <c r="A42" s="164">
        <v>30</v>
      </c>
      <c r="B42" s="996" t="s">
        <v>2181</v>
      </c>
      <c r="C42" s="1248"/>
      <c r="D42" s="164" t="str">
        <f t="shared" si="1"/>
        <v>+</v>
      </c>
      <c r="E42" s="993">
        <v>1</v>
      </c>
      <c r="F42" s="993">
        <v>1</v>
      </c>
      <c r="G42" s="994">
        <v>1057706</v>
      </c>
      <c r="H42" s="995">
        <v>740395</v>
      </c>
      <c r="I42" s="994">
        <f t="shared" si="2"/>
        <v>88142</v>
      </c>
    </row>
    <row r="43" spans="1:9" x14ac:dyDescent="0.2">
      <c r="A43" s="164">
        <v>31</v>
      </c>
      <c r="B43" s="996" t="s">
        <v>2182</v>
      </c>
      <c r="C43" s="1248"/>
      <c r="D43" s="164" t="str">
        <f t="shared" si="1"/>
        <v>-</v>
      </c>
      <c r="E43" s="993">
        <v>1</v>
      </c>
      <c r="F43" s="993">
        <v>0.6</v>
      </c>
      <c r="G43" s="994">
        <v>634624</v>
      </c>
      <c r="H43" s="995">
        <v>634624</v>
      </c>
      <c r="I43" s="994">
        <f t="shared" si="2"/>
        <v>52885</v>
      </c>
    </row>
    <row r="44" spans="1:9" x14ac:dyDescent="0.2">
      <c r="A44" s="164">
        <v>32</v>
      </c>
      <c r="B44" s="996" t="s">
        <v>2185</v>
      </c>
      <c r="C44" s="1248"/>
      <c r="D44" s="164" t="str">
        <f t="shared" si="1"/>
        <v>+</v>
      </c>
      <c r="E44" s="993">
        <v>1</v>
      </c>
      <c r="F44" s="993">
        <v>1</v>
      </c>
      <c r="G44" s="994">
        <v>1057706</v>
      </c>
      <c r="H44" s="995">
        <v>1057706</v>
      </c>
      <c r="I44" s="994">
        <f t="shared" si="2"/>
        <v>88142</v>
      </c>
    </row>
    <row r="45" spans="1:9" x14ac:dyDescent="0.2">
      <c r="A45" s="164">
        <v>33</v>
      </c>
      <c r="B45" s="996" t="s">
        <v>2184</v>
      </c>
      <c r="C45" s="1248"/>
      <c r="D45" s="164" t="str">
        <f t="shared" si="1"/>
        <v>+</v>
      </c>
      <c r="E45" s="993">
        <v>1</v>
      </c>
      <c r="F45" s="993">
        <v>1</v>
      </c>
      <c r="G45" s="994">
        <v>1057706</v>
      </c>
      <c r="H45" s="995">
        <v>740395</v>
      </c>
      <c r="I45" s="994">
        <f t="shared" si="2"/>
        <v>88142</v>
      </c>
    </row>
    <row r="46" spans="1:9" x14ac:dyDescent="0.2">
      <c r="A46" s="164">
        <v>34</v>
      </c>
      <c r="B46" s="996" t="s">
        <v>2183</v>
      </c>
      <c r="C46" s="1248"/>
      <c r="D46" s="164" t="str">
        <f t="shared" si="1"/>
        <v>+</v>
      </c>
      <c r="E46" s="993">
        <v>1</v>
      </c>
      <c r="F46" s="993">
        <v>1</v>
      </c>
      <c r="G46" s="994">
        <v>1057706</v>
      </c>
      <c r="H46" s="995">
        <v>791192</v>
      </c>
      <c r="I46" s="994">
        <f t="shared" si="2"/>
        <v>88142</v>
      </c>
    </row>
    <row r="47" spans="1:9" x14ac:dyDescent="0.2">
      <c r="A47" s="164"/>
      <c r="B47" s="989" t="s">
        <v>764</v>
      </c>
      <c r="C47" s="983"/>
      <c r="D47" s="164"/>
      <c r="E47" s="993"/>
      <c r="F47" s="993"/>
      <c r="G47" s="990">
        <f>SUM(G48:G81)</f>
        <v>17346388</v>
      </c>
      <c r="H47" s="991">
        <f t="shared" ref="H47:I47" si="4">SUM(H48:H81)</f>
        <v>16335302</v>
      </c>
      <c r="I47" s="990">
        <f t="shared" si="4"/>
        <v>1445532</v>
      </c>
    </row>
    <row r="48" spans="1:9" x14ac:dyDescent="0.2">
      <c r="A48" s="164">
        <v>1</v>
      </c>
      <c r="B48" s="996" t="s">
        <v>5010</v>
      </c>
      <c r="C48" s="1248" t="s">
        <v>4601</v>
      </c>
      <c r="D48" s="164" t="str">
        <f t="shared" si="1"/>
        <v>-</v>
      </c>
      <c r="E48" s="993">
        <v>0.5</v>
      </c>
      <c r="F48" s="993">
        <v>0.6</v>
      </c>
      <c r="G48" s="994">
        <v>317312</v>
      </c>
      <c r="H48" s="995">
        <v>79328</v>
      </c>
      <c r="I48" s="994">
        <f t="shared" si="2"/>
        <v>26443</v>
      </c>
    </row>
    <row r="49" spans="1:9" x14ac:dyDescent="0.2">
      <c r="A49" s="164">
        <v>2</v>
      </c>
      <c r="B49" s="996" t="s">
        <v>2018</v>
      </c>
      <c r="C49" s="1248"/>
      <c r="D49" s="164" t="str">
        <f t="shared" si="1"/>
        <v>-</v>
      </c>
      <c r="E49" s="993">
        <v>0.5</v>
      </c>
      <c r="F49" s="993">
        <v>0.6</v>
      </c>
      <c r="G49" s="994">
        <v>317312</v>
      </c>
      <c r="H49" s="995">
        <v>317312</v>
      </c>
      <c r="I49" s="994">
        <f t="shared" si="2"/>
        <v>26443</v>
      </c>
    </row>
    <row r="50" spans="1:9" x14ac:dyDescent="0.2">
      <c r="A50" s="164">
        <v>3</v>
      </c>
      <c r="B50" s="996" t="s">
        <v>5011</v>
      </c>
      <c r="C50" s="1248"/>
      <c r="D50" s="164" t="str">
        <f t="shared" si="1"/>
        <v>-</v>
      </c>
      <c r="E50" s="993">
        <v>0.5</v>
      </c>
      <c r="F50" s="993">
        <v>0.6</v>
      </c>
      <c r="G50" s="994">
        <v>317312</v>
      </c>
      <c r="H50" s="995">
        <v>79328</v>
      </c>
      <c r="I50" s="994">
        <f t="shared" si="2"/>
        <v>26443</v>
      </c>
    </row>
    <row r="51" spans="1:9" x14ac:dyDescent="0.2">
      <c r="A51" s="164">
        <v>4</v>
      </c>
      <c r="B51" s="996" t="s">
        <v>5012</v>
      </c>
      <c r="C51" s="1248"/>
      <c r="D51" s="164" t="str">
        <f t="shared" si="1"/>
        <v>-</v>
      </c>
      <c r="E51" s="993">
        <v>0.5</v>
      </c>
      <c r="F51" s="993">
        <v>0.6</v>
      </c>
      <c r="G51" s="994">
        <v>317312</v>
      </c>
      <c r="H51" s="995">
        <v>79328</v>
      </c>
      <c r="I51" s="994">
        <f t="shared" si="2"/>
        <v>26443</v>
      </c>
    </row>
    <row r="52" spans="1:9" x14ac:dyDescent="0.2">
      <c r="A52" s="164">
        <v>5</v>
      </c>
      <c r="B52" s="996" t="s">
        <v>5013</v>
      </c>
      <c r="C52" s="1248"/>
      <c r="D52" s="164" t="str">
        <f t="shared" si="1"/>
        <v>-</v>
      </c>
      <c r="E52" s="993">
        <v>0.5</v>
      </c>
      <c r="F52" s="993">
        <v>0.6</v>
      </c>
      <c r="G52" s="994">
        <v>317312</v>
      </c>
      <c r="H52" s="995">
        <v>79328</v>
      </c>
      <c r="I52" s="994">
        <f t="shared" si="2"/>
        <v>26443</v>
      </c>
    </row>
    <row r="53" spans="1:9" x14ac:dyDescent="0.2">
      <c r="A53" s="164">
        <v>6</v>
      </c>
      <c r="B53" s="996" t="s">
        <v>2291</v>
      </c>
      <c r="C53" s="1248"/>
      <c r="D53" s="164" t="str">
        <f t="shared" si="1"/>
        <v>-</v>
      </c>
      <c r="E53" s="993">
        <v>0.5</v>
      </c>
      <c r="F53" s="993">
        <v>0.6</v>
      </c>
      <c r="G53" s="994">
        <v>317312</v>
      </c>
      <c r="H53" s="995">
        <v>79328</v>
      </c>
      <c r="I53" s="994">
        <f t="shared" si="2"/>
        <v>26443</v>
      </c>
    </row>
    <row r="54" spans="1:9" x14ac:dyDescent="0.2">
      <c r="A54" s="164">
        <v>7</v>
      </c>
      <c r="B54" s="996" t="s">
        <v>2019</v>
      </c>
      <c r="C54" s="1248"/>
      <c r="D54" s="164" t="str">
        <f t="shared" si="1"/>
        <v>-</v>
      </c>
      <c r="E54" s="993">
        <v>0.5</v>
      </c>
      <c r="F54" s="993">
        <v>0.6</v>
      </c>
      <c r="G54" s="994">
        <v>317312</v>
      </c>
      <c r="H54" s="995">
        <v>317312</v>
      </c>
      <c r="I54" s="994">
        <f t="shared" si="2"/>
        <v>26443</v>
      </c>
    </row>
    <row r="55" spans="1:9" x14ac:dyDescent="0.2">
      <c r="A55" s="164">
        <v>8</v>
      </c>
      <c r="B55" s="996" t="s">
        <v>2020</v>
      </c>
      <c r="C55" s="1248"/>
      <c r="D55" s="164" t="str">
        <f t="shared" si="1"/>
        <v>-</v>
      </c>
      <c r="E55" s="993">
        <v>0.5</v>
      </c>
      <c r="F55" s="993">
        <v>0.6</v>
      </c>
      <c r="G55" s="994">
        <v>317312</v>
      </c>
      <c r="H55" s="995">
        <v>317312</v>
      </c>
      <c r="I55" s="994">
        <f t="shared" si="2"/>
        <v>26443</v>
      </c>
    </row>
    <row r="56" spans="1:9" x14ac:dyDescent="0.2">
      <c r="A56" s="164">
        <v>9</v>
      </c>
      <c r="B56" s="996" t="s">
        <v>2021</v>
      </c>
      <c r="C56" s="1248"/>
      <c r="D56" s="164" t="str">
        <f t="shared" si="1"/>
        <v>-</v>
      </c>
      <c r="E56" s="993">
        <v>0.5</v>
      </c>
      <c r="F56" s="993">
        <v>0.6</v>
      </c>
      <c r="G56" s="994">
        <v>317312</v>
      </c>
      <c r="H56" s="995">
        <v>317312</v>
      </c>
      <c r="I56" s="994">
        <f t="shared" si="2"/>
        <v>26443</v>
      </c>
    </row>
    <row r="57" spans="1:9" x14ac:dyDescent="0.2">
      <c r="A57" s="164">
        <v>10</v>
      </c>
      <c r="B57" s="996" t="s">
        <v>2022</v>
      </c>
      <c r="C57" s="1248"/>
      <c r="D57" s="164" t="str">
        <f t="shared" si="1"/>
        <v>-</v>
      </c>
      <c r="E57" s="993">
        <v>0.5</v>
      </c>
      <c r="F57" s="993">
        <v>0.6</v>
      </c>
      <c r="G57" s="994">
        <v>317312</v>
      </c>
      <c r="H57" s="995">
        <v>317312</v>
      </c>
      <c r="I57" s="994">
        <f t="shared" si="2"/>
        <v>26443</v>
      </c>
    </row>
    <row r="58" spans="1:9" x14ac:dyDescent="0.2">
      <c r="A58" s="164">
        <v>11</v>
      </c>
      <c r="B58" s="996" t="s">
        <v>2028</v>
      </c>
      <c r="C58" s="1248"/>
      <c r="D58" s="164" t="str">
        <f t="shared" si="1"/>
        <v>-</v>
      </c>
      <c r="E58" s="993">
        <v>0.5</v>
      </c>
      <c r="F58" s="993">
        <v>0.6</v>
      </c>
      <c r="G58" s="994">
        <v>317312</v>
      </c>
      <c r="H58" s="995">
        <v>555296</v>
      </c>
      <c r="I58" s="994">
        <f t="shared" si="2"/>
        <v>26443</v>
      </c>
    </row>
    <row r="59" spans="1:9" x14ac:dyDescent="0.2">
      <c r="A59" s="164">
        <v>12</v>
      </c>
      <c r="B59" s="996" t="s">
        <v>2024</v>
      </c>
      <c r="C59" s="1248"/>
      <c r="D59" s="164" t="str">
        <f t="shared" si="1"/>
        <v>-</v>
      </c>
      <c r="E59" s="993">
        <v>0.5</v>
      </c>
      <c r="F59" s="993">
        <v>0.6</v>
      </c>
      <c r="G59" s="994">
        <v>317312</v>
      </c>
      <c r="H59" s="995">
        <v>396640</v>
      </c>
      <c r="I59" s="994">
        <f t="shared" si="2"/>
        <v>26443</v>
      </c>
    </row>
    <row r="60" spans="1:9" x14ac:dyDescent="0.2">
      <c r="A60" s="164">
        <v>13</v>
      </c>
      <c r="B60" s="996" t="s">
        <v>2023</v>
      </c>
      <c r="C60" s="1248"/>
      <c r="D60" s="164" t="str">
        <f t="shared" si="1"/>
        <v>-</v>
      </c>
      <c r="E60" s="993">
        <v>0.5</v>
      </c>
      <c r="F60" s="993">
        <v>0.6</v>
      </c>
      <c r="G60" s="994">
        <v>317312</v>
      </c>
      <c r="H60" s="995">
        <v>317312</v>
      </c>
      <c r="I60" s="994">
        <f t="shared" si="2"/>
        <v>26443</v>
      </c>
    </row>
    <row r="61" spans="1:9" x14ac:dyDescent="0.2">
      <c r="A61" s="164">
        <v>14</v>
      </c>
      <c r="B61" s="996" t="s">
        <v>5014</v>
      </c>
      <c r="C61" s="1248"/>
      <c r="D61" s="164" t="str">
        <f t="shared" si="1"/>
        <v>-</v>
      </c>
      <c r="E61" s="993">
        <v>0.5</v>
      </c>
      <c r="F61" s="993">
        <v>0.6</v>
      </c>
      <c r="G61" s="994">
        <v>317312</v>
      </c>
      <c r="H61" s="995">
        <v>79328</v>
      </c>
      <c r="I61" s="994">
        <f t="shared" si="2"/>
        <v>26443</v>
      </c>
    </row>
    <row r="62" spans="1:9" x14ac:dyDescent="0.2">
      <c r="A62" s="164">
        <v>15</v>
      </c>
      <c r="B62" s="996" t="s">
        <v>2027</v>
      </c>
      <c r="C62" s="1248"/>
      <c r="D62" s="164" t="str">
        <f t="shared" si="1"/>
        <v>-</v>
      </c>
      <c r="E62" s="993">
        <v>0.5</v>
      </c>
      <c r="F62" s="993">
        <v>0.6</v>
      </c>
      <c r="G62" s="994">
        <v>317312</v>
      </c>
      <c r="H62" s="995">
        <v>555296</v>
      </c>
      <c r="I62" s="994">
        <f t="shared" si="2"/>
        <v>26443</v>
      </c>
    </row>
    <row r="63" spans="1:9" x14ac:dyDescent="0.2">
      <c r="A63" s="164">
        <v>16</v>
      </c>
      <c r="B63" s="996" t="s">
        <v>2148</v>
      </c>
      <c r="C63" s="1248"/>
      <c r="D63" s="164" t="str">
        <f t="shared" si="1"/>
        <v>-</v>
      </c>
      <c r="E63" s="993">
        <v>0.5</v>
      </c>
      <c r="F63" s="993">
        <v>0.6</v>
      </c>
      <c r="G63" s="994">
        <v>317312</v>
      </c>
      <c r="H63" s="995">
        <v>79328</v>
      </c>
      <c r="I63" s="994">
        <f t="shared" si="2"/>
        <v>26443</v>
      </c>
    </row>
    <row r="64" spans="1:9" x14ac:dyDescent="0.2">
      <c r="A64" s="164">
        <v>17</v>
      </c>
      <c r="B64" s="996" t="s">
        <v>2025</v>
      </c>
      <c r="C64" s="1248" t="s">
        <v>3940</v>
      </c>
      <c r="D64" s="164" t="str">
        <f t="shared" si="1"/>
        <v>-</v>
      </c>
      <c r="E64" s="993">
        <v>1</v>
      </c>
      <c r="F64" s="993">
        <v>0.6</v>
      </c>
      <c r="G64" s="994">
        <v>634624</v>
      </c>
      <c r="H64" s="995">
        <v>634624</v>
      </c>
      <c r="I64" s="994">
        <f t="shared" si="2"/>
        <v>52885</v>
      </c>
    </row>
    <row r="65" spans="1:9" x14ac:dyDescent="0.2">
      <c r="A65" s="164">
        <v>18</v>
      </c>
      <c r="B65" s="996" t="s">
        <v>2030</v>
      </c>
      <c r="C65" s="1248"/>
      <c r="D65" s="164" t="str">
        <f t="shared" si="1"/>
        <v>-</v>
      </c>
      <c r="E65" s="993">
        <v>1</v>
      </c>
      <c r="F65" s="993">
        <v>0.6</v>
      </c>
      <c r="G65" s="994">
        <v>634624</v>
      </c>
      <c r="H65" s="995">
        <v>634624</v>
      </c>
      <c r="I65" s="994">
        <f t="shared" si="2"/>
        <v>52885</v>
      </c>
    </row>
    <row r="66" spans="1:9" x14ac:dyDescent="0.2">
      <c r="A66" s="164">
        <v>19</v>
      </c>
      <c r="B66" s="996" t="s">
        <v>2026</v>
      </c>
      <c r="C66" s="1248"/>
      <c r="D66" s="164" t="str">
        <f t="shared" si="1"/>
        <v>-</v>
      </c>
      <c r="E66" s="993">
        <v>1</v>
      </c>
      <c r="F66" s="993">
        <v>0.6</v>
      </c>
      <c r="G66" s="994">
        <v>634624</v>
      </c>
      <c r="H66" s="995">
        <v>634624</v>
      </c>
      <c r="I66" s="994">
        <f t="shared" si="2"/>
        <v>52885</v>
      </c>
    </row>
    <row r="67" spans="1:9" x14ac:dyDescent="0.2">
      <c r="A67" s="164">
        <v>20</v>
      </c>
      <c r="B67" s="996" t="s">
        <v>2031</v>
      </c>
      <c r="C67" s="1248"/>
      <c r="D67" s="164" t="str">
        <f t="shared" si="1"/>
        <v>-</v>
      </c>
      <c r="E67" s="993">
        <v>1</v>
      </c>
      <c r="F67" s="993">
        <v>0.6</v>
      </c>
      <c r="G67" s="994">
        <v>634624</v>
      </c>
      <c r="H67" s="995">
        <v>634624</v>
      </c>
      <c r="I67" s="994">
        <f t="shared" si="2"/>
        <v>52885</v>
      </c>
    </row>
    <row r="68" spans="1:9" x14ac:dyDescent="0.2">
      <c r="A68" s="164">
        <v>21</v>
      </c>
      <c r="B68" s="996" t="s">
        <v>2032</v>
      </c>
      <c r="C68" s="1248"/>
      <c r="D68" s="164" t="str">
        <f t="shared" si="1"/>
        <v>-</v>
      </c>
      <c r="E68" s="993">
        <v>1</v>
      </c>
      <c r="F68" s="993">
        <v>0.6</v>
      </c>
      <c r="G68" s="994">
        <v>634624</v>
      </c>
      <c r="H68" s="995">
        <v>634624</v>
      </c>
      <c r="I68" s="994">
        <f t="shared" si="2"/>
        <v>52885</v>
      </c>
    </row>
    <row r="69" spans="1:9" x14ac:dyDescent="0.2">
      <c r="A69" s="164">
        <v>22</v>
      </c>
      <c r="B69" s="996" t="s">
        <v>2034</v>
      </c>
      <c r="C69" s="1248"/>
      <c r="D69" s="164" t="str">
        <f t="shared" si="1"/>
        <v>-</v>
      </c>
      <c r="E69" s="993">
        <v>1</v>
      </c>
      <c r="F69" s="993">
        <v>0.6</v>
      </c>
      <c r="G69" s="994">
        <v>634624</v>
      </c>
      <c r="H69" s="995">
        <v>634624</v>
      </c>
      <c r="I69" s="994">
        <f t="shared" si="2"/>
        <v>52885</v>
      </c>
    </row>
    <row r="70" spans="1:9" x14ac:dyDescent="0.2">
      <c r="A70" s="164">
        <v>23</v>
      </c>
      <c r="B70" s="996" t="s">
        <v>2033</v>
      </c>
      <c r="C70" s="1248"/>
      <c r="D70" s="164" t="str">
        <f t="shared" si="1"/>
        <v>-</v>
      </c>
      <c r="E70" s="993">
        <v>1</v>
      </c>
      <c r="F70" s="993">
        <v>0.6</v>
      </c>
      <c r="G70" s="994">
        <v>634624</v>
      </c>
      <c r="H70" s="995">
        <v>634624</v>
      </c>
      <c r="I70" s="994">
        <f t="shared" si="2"/>
        <v>52885</v>
      </c>
    </row>
    <row r="71" spans="1:9" x14ac:dyDescent="0.2">
      <c r="A71" s="164">
        <v>24</v>
      </c>
      <c r="B71" s="996" t="s">
        <v>2036</v>
      </c>
      <c r="C71" s="1248"/>
      <c r="D71" s="164" t="str">
        <f t="shared" si="1"/>
        <v>-</v>
      </c>
      <c r="E71" s="993">
        <v>1</v>
      </c>
      <c r="F71" s="993">
        <v>0.6</v>
      </c>
      <c r="G71" s="994">
        <v>634624</v>
      </c>
      <c r="H71" s="995">
        <v>634624</v>
      </c>
      <c r="I71" s="994">
        <f t="shared" si="2"/>
        <v>52885</v>
      </c>
    </row>
    <row r="72" spans="1:9" x14ac:dyDescent="0.2">
      <c r="A72" s="164">
        <v>25</v>
      </c>
      <c r="B72" s="996" t="s">
        <v>2037</v>
      </c>
      <c r="C72" s="1248"/>
      <c r="D72" s="164" t="str">
        <f t="shared" ref="D72:D123" si="5">IF(F72=1,"+","-")</f>
        <v>-</v>
      </c>
      <c r="E72" s="993">
        <v>1</v>
      </c>
      <c r="F72" s="993">
        <v>0.6</v>
      </c>
      <c r="G72" s="994">
        <v>634624</v>
      </c>
      <c r="H72" s="995">
        <v>634624</v>
      </c>
      <c r="I72" s="994">
        <f t="shared" ref="I72:I123" si="6">G72/12</f>
        <v>52885</v>
      </c>
    </row>
    <row r="73" spans="1:9" x14ac:dyDescent="0.2">
      <c r="A73" s="164">
        <v>26</v>
      </c>
      <c r="B73" s="996" t="s">
        <v>2035</v>
      </c>
      <c r="C73" s="1248"/>
      <c r="D73" s="164" t="str">
        <f t="shared" si="5"/>
        <v>-</v>
      </c>
      <c r="E73" s="993">
        <v>1</v>
      </c>
      <c r="F73" s="993">
        <v>0.6</v>
      </c>
      <c r="G73" s="994">
        <v>634624</v>
      </c>
      <c r="H73" s="995">
        <v>634624</v>
      </c>
      <c r="I73" s="994">
        <f t="shared" si="6"/>
        <v>52885</v>
      </c>
    </row>
    <row r="74" spans="1:9" x14ac:dyDescent="0.2">
      <c r="A74" s="164">
        <v>27</v>
      </c>
      <c r="B74" s="996" t="s">
        <v>2029</v>
      </c>
      <c r="C74" s="1248"/>
      <c r="D74" s="164" t="str">
        <f t="shared" si="5"/>
        <v>-</v>
      </c>
      <c r="E74" s="993">
        <v>1</v>
      </c>
      <c r="F74" s="993">
        <v>0.6</v>
      </c>
      <c r="G74" s="994">
        <v>634624</v>
      </c>
      <c r="H74" s="995">
        <v>634624</v>
      </c>
      <c r="I74" s="994">
        <f t="shared" si="6"/>
        <v>52885</v>
      </c>
    </row>
    <row r="75" spans="1:9" x14ac:dyDescent="0.2">
      <c r="A75" s="164">
        <v>28</v>
      </c>
      <c r="B75" s="996" t="s">
        <v>2038</v>
      </c>
      <c r="C75" s="1248"/>
      <c r="D75" s="164" t="str">
        <f t="shared" si="5"/>
        <v>-</v>
      </c>
      <c r="E75" s="993">
        <v>1</v>
      </c>
      <c r="F75" s="993">
        <v>0.6</v>
      </c>
      <c r="G75" s="994">
        <v>634624</v>
      </c>
      <c r="H75" s="995">
        <v>634624</v>
      </c>
      <c r="I75" s="994">
        <f t="shared" si="6"/>
        <v>52885</v>
      </c>
    </row>
    <row r="76" spans="1:9" x14ac:dyDescent="0.2">
      <c r="A76" s="164">
        <v>29</v>
      </c>
      <c r="B76" s="996" t="s">
        <v>2041</v>
      </c>
      <c r="C76" s="1248"/>
      <c r="D76" s="164" t="str">
        <f t="shared" si="5"/>
        <v>-</v>
      </c>
      <c r="E76" s="993">
        <v>1</v>
      </c>
      <c r="F76" s="993">
        <v>0.6</v>
      </c>
      <c r="G76" s="994">
        <v>634624</v>
      </c>
      <c r="H76" s="995">
        <v>634624</v>
      </c>
      <c r="I76" s="994">
        <f t="shared" si="6"/>
        <v>52885</v>
      </c>
    </row>
    <row r="77" spans="1:9" x14ac:dyDescent="0.2">
      <c r="A77" s="164">
        <v>30</v>
      </c>
      <c r="B77" s="996" t="s">
        <v>2039</v>
      </c>
      <c r="C77" s="1248"/>
      <c r="D77" s="164" t="str">
        <f t="shared" si="5"/>
        <v>+</v>
      </c>
      <c r="E77" s="993">
        <v>1</v>
      </c>
      <c r="F77" s="993">
        <v>1</v>
      </c>
      <c r="G77" s="994">
        <v>1057706</v>
      </c>
      <c r="H77" s="995">
        <v>1057706</v>
      </c>
      <c r="I77" s="994">
        <f t="shared" si="6"/>
        <v>88142</v>
      </c>
    </row>
    <row r="78" spans="1:9" x14ac:dyDescent="0.2">
      <c r="A78" s="164">
        <v>31</v>
      </c>
      <c r="B78" s="996" t="s">
        <v>2040</v>
      </c>
      <c r="C78" s="1248"/>
      <c r="D78" s="164" t="str">
        <f t="shared" si="5"/>
        <v>-</v>
      </c>
      <c r="E78" s="993">
        <v>1</v>
      </c>
      <c r="F78" s="993">
        <v>0.6</v>
      </c>
      <c r="G78" s="994">
        <v>634624</v>
      </c>
      <c r="H78" s="995">
        <v>634624</v>
      </c>
      <c r="I78" s="994">
        <f t="shared" si="6"/>
        <v>52885</v>
      </c>
    </row>
    <row r="79" spans="1:9" x14ac:dyDescent="0.2">
      <c r="A79" s="164">
        <v>32</v>
      </c>
      <c r="B79" s="996" t="s">
        <v>2042</v>
      </c>
      <c r="C79" s="1248"/>
      <c r="D79" s="164" t="str">
        <f t="shared" si="5"/>
        <v>-</v>
      </c>
      <c r="E79" s="993">
        <v>1</v>
      </c>
      <c r="F79" s="993">
        <v>0.6</v>
      </c>
      <c r="G79" s="994">
        <v>634624</v>
      </c>
      <c r="H79" s="995">
        <v>634624</v>
      </c>
      <c r="I79" s="994">
        <f t="shared" si="6"/>
        <v>52885</v>
      </c>
    </row>
    <row r="80" spans="1:9" x14ac:dyDescent="0.2">
      <c r="A80" s="164">
        <v>33</v>
      </c>
      <c r="B80" s="996" t="s">
        <v>2043</v>
      </c>
      <c r="C80" s="1248"/>
      <c r="D80" s="164" t="str">
        <f t="shared" si="5"/>
        <v>-</v>
      </c>
      <c r="E80" s="993">
        <v>1</v>
      </c>
      <c r="F80" s="993">
        <v>0.6</v>
      </c>
      <c r="G80" s="994">
        <v>634624</v>
      </c>
      <c r="H80" s="995">
        <v>634624</v>
      </c>
      <c r="I80" s="994">
        <f t="shared" si="6"/>
        <v>52885</v>
      </c>
    </row>
    <row r="81" spans="1:9" x14ac:dyDescent="0.2">
      <c r="A81" s="164">
        <v>34</v>
      </c>
      <c r="B81" s="996" t="s">
        <v>2044</v>
      </c>
      <c r="C81" s="1248"/>
      <c r="D81" s="164" t="str">
        <f t="shared" si="5"/>
        <v>+</v>
      </c>
      <c r="E81" s="993">
        <v>1</v>
      </c>
      <c r="F81" s="993">
        <v>1</v>
      </c>
      <c r="G81" s="994">
        <v>1057706</v>
      </c>
      <c r="H81" s="995">
        <v>1157212</v>
      </c>
      <c r="I81" s="994">
        <f t="shared" si="6"/>
        <v>88142</v>
      </c>
    </row>
    <row r="82" spans="1:9" x14ac:dyDescent="0.2">
      <c r="A82" s="164"/>
      <c r="B82" s="989" t="s">
        <v>765</v>
      </c>
      <c r="C82" s="983"/>
      <c r="D82" s="164"/>
      <c r="E82" s="993"/>
      <c r="F82" s="993"/>
      <c r="G82" s="990">
        <f>SUM(G83:G104)</f>
        <v>14384810</v>
      </c>
      <c r="H82" s="991">
        <f t="shared" ref="H82:I82" si="7">SUM(H83:H104)</f>
        <v>13882400</v>
      </c>
      <c r="I82" s="990">
        <f t="shared" si="7"/>
        <v>1198727</v>
      </c>
    </row>
    <row r="83" spans="1:9" x14ac:dyDescent="0.2">
      <c r="A83" s="164">
        <v>1</v>
      </c>
      <c r="B83" s="996" t="s">
        <v>5015</v>
      </c>
      <c r="C83" s="1248" t="s">
        <v>3940</v>
      </c>
      <c r="D83" s="164" t="str">
        <f t="shared" si="5"/>
        <v>-</v>
      </c>
      <c r="E83" s="993">
        <v>1</v>
      </c>
      <c r="F83" s="993">
        <v>0.6</v>
      </c>
      <c r="G83" s="994">
        <v>634624</v>
      </c>
      <c r="H83" s="995">
        <v>396640</v>
      </c>
      <c r="I83" s="994">
        <f t="shared" si="6"/>
        <v>52885</v>
      </c>
    </row>
    <row r="84" spans="1:9" x14ac:dyDescent="0.2">
      <c r="A84" s="164">
        <v>2</v>
      </c>
      <c r="B84" s="996" t="s">
        <v>5016</v>
      </c>
      <c r="C84" s="1248"/>
      <c r="D84" s="164" t="str">
        <f t="shared" si="5"/>
        <v>-</v>
      </c>
      <c r="E84" s="993">
        <v>1</v>
      </c>
      <c r="F84" s="993">
        <v>0.6</v>
      </c>
      <c r="G84" s="994">
        <v>634624</v>
      </c>
      <c r="H84" s="995">
        <v>634624</v>
      </c>
      <c r="I84" s="994">
        <f t="shared" si="6"/>
        <v>52885</v>
      </c>
    </row>
    <row r="85" spans="1:9" x14ac:dyDescent="0.2">
      <c r="A85" s="164">
        <v>3</v>
      </c>
      <c r="B85" s="996" t="s">
        <v>5017</v>
      </c>
      <c r="C85" s="1248"/>
      <c r="D85" s="164" t="str">
        <f t="shared" si="5"/>
        <v>-</v>
      </c>
      <c r="E85" s="993">
        <v>1</v>
      </c>
      <c r="F85" s="993">
        <v>0.6</v>
      </c>
      <c r="G85" s="994">
        <v>634624</v>
      </c>
      <c r="H85" s="995">
        <v>634624</v>
      </c>
      <c r="I85" s="994">
        <f t="shared" si="6"/>
        <v>52885</v>
      </c>
    </row>
    <row r="86" spans="1:9" x14ac:dyDescent="0.2">
      <c r="A86" s="164">
        <v>4</v>
      </c>
      <c r="B86" s="996" t="s">
        <v>5018</v>
      </c>
      <c r="C86" s="1248"/>
      <c r="D86" s="164" t="str">
        <f t="shared" si="5"/>
        <v>-</v>
      </c>
      <c r="E86" s="993">
        <v>1</v>
      </c>
      <c r="F86" s="993">
        <v>0.6</v>
      </c>
      <c r="G86" s="994">
        <v>634624</v>
      </c>
      <c r="H86" s="995">
        <v>634624</v>
      </c>
      <c r="I86" s="994">
        <f t="shared" si="6"/>
        <v>52885</v>
      </c>
    </row>
    <row r="87" spans="1:9" x14ac:dyDescent="0.2">
      <c r="A87" s="164">
        <v>5</v>
      </c>
      <c r="B87" s="996" t="s">
        <v>5019</v>
      </c>
      <c r="C87" s="1248"/>
      <c r="D87" s="164" t="str">
        <f t="shared" si="5"/>
        <v>-</v>
      </c>
      <c r="E87" s="993">
        <v>1</v>
      </c>
      <c r="F87" s="993">
        <v>0.6</v>
      </c>
      <c r="G87" s="994">
        <v>634624</v>
      </c>
      <c r="H87" s="995">
        <v>634624</v>
      </c>
      <c r="I87" s="994">
        <f t="shared" si="6"/>
        <v>52885</v>
      </c>
    </row>
    <row r="88" spans="1:9" x14ac:dyDescent="0.2">
      <c r="A88" s="164">
        <v>6</v>
      </c>
      <c r="B88" s="996" t="s">
        <v>5020</v>
      </c>
      <c r="C88" s="1248"/>
      <c r="D88" s="164" t="str">
        <f t="shared" si="5"/>
        <v>-</v>
      </c>
      <c r="E88" s="993">
        <v>1</v>
      </c>
      <c r="F88" s="993">
        <v>0.6</v>
      </c>
      <c r="G88" s="994">
        <v>634624</v>
      </c>
      <c r="H88" s="995">
        <v>634624</v>
      </c>
      <c r="I88" s="994">
        <f t="shared" si="6"/>
        <v>52885</v>
      </c>
    </row>
    <row r="89" spans="1:9" x14ac:dyDescent="0.2">
      <c r="A89" s="164">
        <v>7</v>
      </c>
      <c r="B89" s="996" t="s">
        <v>5021</v>
      </c>
      <c r="C89" s="1248"/>
      <c r="D89" s="164" t="str">
        <f t="shared" si="5"/>
        <v>-</v>
      </c>
      <c r="E89" s="993">
        <v>1</v>
      </c>
      <c r="F89" s="993">
        <v>0.6</v>
      </c>
      <c r="G89" s="994">
        <v>634624</v>
      </c>
      <c r="H89" s="995">
        <v>634624</v>
      </c>
      <c r="I89" s="994">
        <f t="shared" si="6"/>
        <v>52885</v>
      </c>
    </row>
    <row r="90" spans="1:9" x14ac:dyDescent="0.2">
      <c r="A90" s="164">
        <v>8</v>
      </c>
      <c r="B90" s="996" t="s">
        <v>5022</v>
      </c>
      <c r="C90" s="1248"/>
      <c r="D90" s="164" t="str">
        <f t="shared" si="5"/>
        <v>-</v>
      </c>
      <c r="E90" s="993">
        <v>1</v>
      </c>
      <c r="F90" s="993">
        <v>0.6</v>
      </c>
      <c r="G90" s="994">
        <v>634624</v>
      </c>
      <c r="H90" s="995">
        <v>634624</v>
      </c>
      <c r="I90" s="994">
        <f t="shared" si="6"/>
        <v>52885</v>
      </c>
    </row>
    <row r="91" spans="1:9" x14ac:dyDescent="0.2">
      <c r="A91" s="164">
        <v>9</v>
      </c>
      <c r="B91" s="996" t="s">
        <v>5023</v>
      </c>
      <c r="C91" s="1248"/>
      <c r="D91" s="164" t="str">
        <f t="shared" si="5"/>
        <v>-</v>
      </c>
      <c r="E91" s="993">
        <v>1</v>
      </c>
      <c r="F91" s="993">
        <v>0.6</v>
      </c>
      <c r="G91" s="994">
        <v>634624</v>
      </c>
      <c r="H91" s="995">
        <v>634624</v>
      </c>
      <c r="I91" s="994">
        <f t="shared" si="6"/>
        <v>52885</v>
      </c>
    </row>
    <row r="92" spans="1:9" x14ac:dyDescent="0.2">
      <c r="A92" s="164">
        <v>10</v>
      </c>
      <c r="B92" s="996" t="s">
        <v>2091</v>
      </c>
      <c r="C92" s="1248"/>
      <c r="D92" s="164" t="str">
        <f t="shared" si="5"/>
        <v>-</v>
      </c>
      <c r="E92" s="993">
        <v>1</v>
      </c>
      <c r="F92" s="993">
        <v>0.6</v>
      </c>
      <c r="G92" s="994">
        <v>634624</v>
      </c>
      <c r="H92" s="995">
        <v>634624</v>
      </c>
      <c r="I92" s="994">
        <f t="shared" si="6"/>
        <v>52885</v>
      </c>
    </row>
    <row r="93" spans="1:9" x14ac:dyDescent="0.2">
      <c r="A93" s="164">
        <v>11</v>
      </c>
      <c r="B93" s="996" t="s">
        <v>5024</v>
      </c>
      <c r="C93" s="1248"/>
      <c r="D93" s="164" t="str">
        <f t="shared" si="5"/>
        <v>-</v>
      </c>
      <c r="E93" s="993">
        <v>1</v>
      </c>
      <c r="F93" s="993">
        <v>0.6</v>
      </c>
      <c r="G93" s="994">
        <v>634624</v>
      </c>
      <c r="H93" s="995">
        <v>634624</v>
      </c>
      <c r="I93" s="994">
        <f t="shared" si="6"/>
        <v>52885</v>
      </c>
    </row>
    <row r="94" spans="1:9" x14ac:dyDescent="0.2">
      <c r="A94" s="164">
        <v>12</v>
      </c>
      <c r="B94" s="996" t="s">
        <v>5025</v>
      </c>
      <c r="C94" s="1248"/>
      <c r="D94" s="164" t="str">
        <f t="shared" si="5"/>
        <v>-</v>
      </c>
      <c r="E94" s="993">
        <v>1</v>
      </c>
      <c r="F94" s="993">
        <v>0.6</v>
      </c>
      <c r="G94" s="994">
        <v>634624</v>
      </c>
      <c r="H94" s="995">
        <v>634624</v>
      </c>
      <c r="I94" s="994">
        <f t="shared" si="6"/>
        <v>52885</v>
      </c>
    </row>
    <row r="95" spans="1:9" x14ac:dyDescent="0.2">
      <c r="A95" s="164">
        <v>13</v>
      </c>
      <c r="B95" s="996" t="s">
        <v>2276</v>
      </c>
      <c r="C95" s="1248"/>
      <c r="D95" s="164" t="str">
        <f t="shared" si="5"/>
        <v>-</v>
      </c>
      <c r="E95" s="993">
        <v>1</v>
      </c>
      <c r="F95" s="993">
        <v>0.6</v>
      </c>
      <c r="G95" s="994">
        <v>634624</v>
      </c>
      <c r="H95" s="995">
        <v>475968</v>
      </c>
      <c r="I95" s="994">
        <f t="shared" si="6"/>
        <v>52885</v>
      </c>
    </row>
    <row r="96" spans="1:9" x14ac:dyDescent="0.2">
      <c r="A96" s="164">
        <v>14</v>
      </c>
      <c r="B96" s="996" t="s">
        <v>5026</v>
      </c>
      <c r="C96" s="1248"/>
      <c r="D96" s="164" t="str">
        <f t="shared" si="5"/>
        <v>-</v>
      </c>
      <c r="E96" s="993">
        <v>1</v>
      </c>
      <c r="F96" s="993">
        <v>0.6</v>
      </c>
      <c r="G96" s="994">
        <v>634624</v>
      </c>
      <c r="H96" s="995">
        <v>634624</v>
      </c>
      <c r="I96" s="994">
        <f t="shared" si="6"/>
        <v>52885</v>
      </c>
    </row>
    <row r="97" spans="1:9" x14ac:dyDescent="0.2">
      <c r="A97" s="164">
        <v>15</v>
      </c>
      <c r="B97" s="996" t="s">
        <v>5027</v>
      </c>
      <c r="C97" s="1248"/>
      <c r="D97" s="164" t="str">
        <f t="shared" si="5"/>
        <v>-</v>
      </c>
      <c r="E97" s="993">
        <v>1</v>
      </c>
      <c r="F97" s="993">
        <v>0.6</v>
      </c>
      <c r="G97" s="994">
        <v>634624</v>
      </c>
      <c r="H97" s="995">
        <v>634624</v>
      </c>
      <c r="I97" s="994">
        <f t="shared" si="6"/>
        <v>52885</v>
      </c>
    </row>
    <row r="98" spans="1:9" x14ac:dyDescent="0.2">
      <c r="A98" s="164">
        <v>16</v>
      </c>
      <c r="B98" s="996" t="s">
        <v>5028</v>
      </c>
      <c r="C98" s="1248"/>
      <c r="D98" s="164" t="str">
        <f t="shared" si="5"/>
        <v>-</v>
      </c>
      <c r="E98" s="993">
        <v>1</v>
      </c>
      <c r="F98" s="993">
        <v>0.6</v>
      </c>
      <c r="G98" s="994">
        <v>634624</v>
      </c>
      <c r="H98" s="995">
        <v>634624</v>
      </c>
      <c r="I98" s="994">
        <f t="shared" si="6"/>
        <v>52885</v>
      </c>
    </row>
    <row r="99" spans="1:9" x14ac:dyDescent="0.2">
      <c r="A99" s="164">
        <v>17</v>
      </c>
      <c r="B99" s="996" t="s">
        <v>5029</v>
      </c>
      <c r="C99" s="1248"/>
      <c r="D99" s="164" t="str">
        <f t="shared" si="5"/>
        <v>-</v>
      </c>
      <c r="E99" s="993">
        <v>1</v>
      </c>
      <c r="F99" s="993">
        <v>0.6</v>
      </c>
      <c r="G99" s="994">
        <v>634624</v>
      </c>
      <c r="H99" s="995">
        <v>634624</v>
      </c>
      <c r="I99" s="994">
        <f t="shared" si="6"/>
        <v>52885</v>
      </c>
    </row>
    <row r="100" spans="1:9" x14ac:dyDescent="0.2">
      <c r="A100" s="164">
        <v>18</v>
      </c>
      <c r="B100" s="996" t="s">
        <v>5030</v>
      </c>
      <c r="C100" s="1248"/>
      <c r="D100" s="164" t="str">
        <f t="shared" si="5"/>
        <v>-</v>
      </c>
      <c r="E100" s="993">
        <v>1</v>
      </c>
      <c r="F100" s="993">
        <v>0.6</v>
      </c>
      <c r="G100" s="994">
        <v>634624</v>
      </c>
      <c r="H100" s="995">
        <v>634624</v>
      </c>
      <c r="I100" s="994">
        <f t="shared" si="6"/>
        <v>52885</v>
      </c>
    </row>
    <row r="101" spans="1:9" x14ac:dyDescent="0.2">
      <c r="A101" s="164">
        <v>19</v>
      </c>
      <c r="B101" s="996" t="s">
        <v>5031</v>
      </c>
      <c r="C101" s="1248"/>
      <c r="D101" s="164" t="str">
        <f t="shared" si="5"/>
        <v>-</v>
      </c>
      <c r="E101" s="993">
        <v>1</v>
      </c>
      <c r="F101" s="993">
        <v>0.6</v>
      </c>
      <c r="G101" s="994">
        <v>634624</v>
      </c>
      <c r="H101" s="995">
        <v>634624</v>
      </c>
      <c r="I101" s="994">
        <f t="shared" si="6"/>
        <v>52885</v>
      </c>
    </row>
    <row r="102" spans="1:9" x14ac:dyDescent="0.2">
      <c r="A102" s="164">
        <v>20</v>
      </c>
      <c r="B102" s="996" t="s">
        <v>5032</v>
      </c>
      <c r="C102" s="1248"/>
      <c r="D102" s="164" t="str">
        <f t="shared" si="5"/>
        <v>-</v>
      </c>
      <c r="E102" s="993">
        <v>1</v>
      </c>
      <c r="F102" s="993">
        <v>0.6</v>
      </c>
      <c r="G102" s="994">
        <v>634624</v>
      </c>
      <c r="H102" s="995">
        <v>634624</v>
      </c>
      <c r="I102" s="994">
        <f t="shared" si="6"/>
        <v>52885</v>
      </c>
    </row>
    <row r="103" spans="1:9" x14ac:dyDescent="0.2">
      <c r="A103" s="164">
        <v>21</v>
      </c>
      <c r="B103" s="996" t="s">
        <v>5033</v>
      </c>
      <c r="C103" s="1248"/>
      <c r="D103" s="164" t="str">
        <f t="shared" si="5"/>
        <v>-</v>
      </c>
      <c r="E103" s="993">
        <v>1</v>
      </c>
      <c r="F103" s="993">
        <v>0.6</v>
      </c>
      <c r="G103" s="994">
        <v>634624</v>
      </c>
      <c r="H103" s="995">
        <v>846165</v>
      </c>
      <c r="I103" s="994">
        <f t="shared" si="6"/>
        <v>52885</v>
      </c>
    </row>
    <row r="104" spans="1:9" x14ac:dyDescent="0.2">
      <c r="A104" s="164">
        <v>22</v>
      </c>
      <c r="B104" s="996" t="s">
        <v>5034</v>
      </c>
      <c r="C104" s="1248"/>
      <c r="D104" s="164" t="str">
        <f t="shared" si="5"/>
        <v>+</v>
      </c>
      <c r="E104" s="993">
        <v>1</v>
      </c>
      <c r="F104" s="993">
        <v>1</v>
      </c>
      <c r="G104" s="994">
        <v>1057706</v>
      </c>
      <c r="H104" s="995">
        <v>740395</v>
      </c>
      <c r="I104" s="994">
        <f t="shared" si="6"/>
        <v>88142</v>
      </c>
    </row>
    <row r="105" spans="1:9" x14ac:dyDescent="0.2">
      <c r="A105" s="164"/>
      <c r="B105" s="989" t="s">
        <v>766</v>
      </c>
      <c r="C105" s="983"/>
      <c r="D105" s="164"/>
      <c r="E105" s="993"/>
      <c r="F105" s="993"/>
      <c r="G105" s="990">
        <f>SUM(G106:G123)</f>
        <v>9836670</v>
      </c>
      <c r="H105" s="991">
        <f t="shared" ref="H105:I105" si="8">SUM(H106:H123)</f>
        <v>10912465</v>
      </c>
      <c r="I105" s="990">
        <f t="shared" si="8"/>
        <v>819721</v>
      </c>
    </row>
    <row r="106" spans="1:9" x14ac:dyDescent="0.2">
      <c r="A106" s="164">
        <v>1</v>
      </c>
      <c r="B106" s="996" t="s">
        <v>2187</v>
      </c>
      <c r="C106" s="1248" t="s">
        <v>4601</v>
      </c>
      <c r="D106" s="164" t="str">
        <f t="shared" si="5"/>
        <v>-</v>
      </c>
      <c r="E106" s="993">
        <v>0.5</v>
      </c>
      <c r="F106" s="993">
        <v>0.6</v>
      </c>
      <c r="G106" s="994">
        <v>317312</v>
      </c>
      <c r="H106" s="995">
        <v>317312</v>
      </c>
      <c r="I106" s="994">
        <f t="shared" si="6"/>
        <v>26443</v>
      </c>
    </row>
    <row r="107" spans="1:9" x14ac:dyDescent="0.2">
      <c r="A107" s="164">
        <v>2</v>
      </c>
      <c r="B107" s="996" t="s">
        <v>5035</v>
      </c>
      <c r="C107" s="1248"/>
      <c r="D107" s="164" t="str">
        <f t="shared" si="5"/>
        <v>-</v>
      </c>
      <c r="E107" s="993">
        <v>0.5</v>
      </c>
      <c r="F107" s="993">
        <v>0.6</v>
      </c>
      <c r="G107" s="994">
        <v>317312</v>
      </c>
      <c r="H107" s="995">
        <v>317312</v>
      </c>
      <c r="I107" s="994">
        <f t="shared" si="6"/>
        <v>26443</v>
      </c>
    </row>
    <row r="108" spans="1:9" x14ac:dyDescent="0.2">
      <c r="A108" s="164">
        <v>3</v>
      </c>
      <c r="B108" s="996" t="s">
        <v>5036</v>
      </c>
      <c r="C108" s="1248"/>
      <c r="D108" s="164" t="str">
        <f t="shared" si="5"/>
        <v>-</v>
      </c>
      <c r="E108" s="993">
        <v>0.5</v>
      </c>
      <c r="F108" s="993">
        <v>0</v>
      </c>
      <c r="G108" s="994">
        <v>0</v>
      </c>
      <c r="H108" s="995">
        <v>79328</v>
      </c>
      <c r="I108" s="994">
        <f t="shared" si="6"/>
        <v>0</v>
      </c>
    </row>
    <row r="109" spans="1:9" x14ac:dyDescent="0.2">
      <c r="A109" s="164">
        <v>4</v>
      </c>
      <c r="B109" s="996" t="s">
        <v>5037</v>
      </c>
      <c r="C109" s="1248"/>
      <c r="D109" s="164" t="str">
        <f t="shared" si="5"/>
        <v>-</v>
      </c>
      <c r="E109" s="993">
        <v>0.5</v>
      </c>
      <c r="F109" s="993">
        <v>0.6</v>
      </c>
      <c r="G109" s="994">
        <v>317312</v>
      </c>
      <c r="H109" s="995">
        <v>317312</v>
      </c>
      <c r="I109" s="994">
        <f t="shared" si="6"/>
        <v>26443</v>
      </c>
    </row>
    <row r="110" spans="1:9" x14ac:dyDescent="0.2">
      <c r="A110" s="164">
        <v>5</v>
      </c>
      <c r="B110" s="996" t="s">
        <v>5038</v>
      </c>
      <c r="C110" s="1248"/>
      <c r="D110" s="164" t="str">
        <f t="shared" si="5"/>
        <v>-</v>
      </c>
      <c r="E110" s="993">
        <v>0.5</v>
      </c>
      <c r="F110" s="993">
        <v>0.6</v>
      </c>
      <c r="G110" s="994">
        <v>317312</v>
      </c>
      <c r="H110" s="995">
        <v>317312</v>
      </c>
      <c r="I110" s="994">
        <f t="shared" si="6"/>
        <v>26443</v>
      </c>
    </row>
    <row r="111" spans="1:9" x14ac:dyDescent="0.2">
      <c r="A111" s="164">
        <v>6</v>
      </c>
      <c r="B111" s="996" t="s">
        <v>5039</v>
      </c>
      <c r="C111" s="1248"/>
      <c r="D111" s="164" t="str">
        <f t="shared" si="5"/>
        <v>-</v>
      </c>
      <c r="E111" s="993">
        <v>0.5</v>
      </c>
      <c r="F111" s="993">
        <v>0.6</v>
      </c>
      <c r="G111" s="994">
        <v>317312</v>
      </c>
      <c r="H111" s="995">
        <v>79328</v>
      </c>
      <c r="I111" s="994">
        <f t="shared" si="6"/>
        <v>26443</v>
      </c>
    </row>
    <row r="112" spans="1:9" x14ac:dyDescent="0.2">
      <c r="A112" s="164">
        <v>7</v>
      </c>
      <c r="B112" s="996" t="s">
        <v>5040</v>
      </c>
      <c r="C112" s="1248" t="s">
        <v>3940</v>
      </c>
      <c r="D112" s="164" t="str">
        <f t="shared" si="5"/>
        <v>-</v>
      </c>
      <c r="E112" s="993">
        <v>1</v>
      </c>
      <c r="F112" s="993">
        <v>0.6</v>
      </c>
      <c r="G112" s="994">
        <v>634624</v>
      </c>
      <c r="H112" s="995">
        <v>634624</v>
      </c>
      <c r="I112" s="994">
        <f t="shared" si="6"/>
        <v>52885</v>
      </c>
    </row>
    <row r="113" spans="1:9" x14ac:dyDescent="0.2">
      <c r="A113" s="164">
        <v>8</v>
      </c>
      <c r="B113" s="996" t="s">
        <v>5041</v>
      </c>
      <c r="C113" s="1248"/>
      <c r="D113" s="164" t="str">
        <f t="shared" si="5"/>
        <v>-</v>
      </c>
      <c r="E113" s="993">
        <v>1</v>
      </c>
      <c r="F113" s="993">
        <v>0.6</v>
      </c>
      <c r="G113" s="994">
        <v>634624</v>
      </c>
      <c r="H113" s="995">
        <v>396640</v>
      </c>
      <c r="I113" s="994">
        <f t="shared" si="6"/>
        <v>52885</v>
      </c>
    </row>
    <row r="114" spans="1:9" x14ac:dyDescent="0.2">
      <c r="A114" s="164">
        <v>9</v>
      </c>
      <c r="B114" s="996" t="s">
        <v>5042</v>
      </c>
      <c r="C114" s="1248"/>
      <c r="D114" s="164" t="str">
        <f t="shared" si="5"/>
        <v>-</v>
      </c>
      <c r="E114" s="993">
        <v>1</v>
      </c>
      <c r="F114" s="993">
        <v>0.6</v>
      </c>
      <c r="G114" s="994">
        <v>634624</v>
      </c>
      <c r="H114" s="995">
        <v>634624</v>
      </c>
      <c r="I114" s="994">
        <f t="shared" si="6"/>
        <v>52885</v>
      </c>
    </row>
    <row r="115" spans="1:9" x14ac:dyDescent="0.2">
      <c r="A115" s="164">
        <v>10</v>
      </c>
      <c r="B115" s="996" t="s">
        <v>5043</v>
      </c>
      <c r="C115" s="1248"/>
      <c r="D115" s="164" t="str">
        <f t="shared" si="5"/>
        <v>-</v>
      </c>
      <c r="E115" s="993">
        <v>1</v>
      </c>
      <c r="F115" s="993">
        <v>0.6</v>
      </c>
      <c r="G115" s="994">
        <v>634624</v>
      </c>
      <c r="H115" s="995">
        <v>475968</v>
      </c>
      <c r="I115" s="994">
        <f t="shared" si="6"/>
        <v>52885</v>
      </c>
    </row>
    <row r="116" spans="1:9" x14ac:dyDescent="0.2">
      <c r="A116" s="164">
        <v>11</v>
      </c>
      <c r="B116" s="996" t="s">
        <v>5044</v>
      </c>
      <c r="C116" s="1248"/>
      <c r="D116" s="164" t="str">
        <f t="shared" si="5"/>
        <v>-</v>
      </c>
      <c r="E116" s="993">
        <v>1</v>
      </c>
      <c r="F116" s="993">
        <v>0.6</v>
      </c>
      <c r="G116" s="994">
        <v>634624</v>
      </c>
      <c r="H116" s="995">
        <v>634624</v>
      </c>
      <c r="I116" s="994">
        <f t="shared" si="6"/>
        <v>52885</v>
      </c>
    </row>
    <row r="117" spans="1:9" x14ac:dyDescent="0.2">
      <c r="A117" s="164">
        <v>12</v>
      </c>
      <c r="B117" s="996" t="s">
        <v>5045</v>
      </c>
      <c r="C117" s="1248"/>
      <c r="D117" s="164" t="str">
        <f t="shared" si="5"/>
        <v>-</v>
      </c>
      <c r="E117" s="993">
        <v>1</v>
      </c>
      <c r="F117" s="993">
        <v>0.6</v>
      </c>
      <c r="G117" s="994">
        <v>634624</v>
      </c>
      <c r="H117" s="995">
        <v>740395</v>
      </c>
      <c r="I117" s="994">
        <f t="shared" si="6"/>
        <v>52885</v>
      </c>
    </row>
    <row r="118" spans="1:9" x14ac:dyDescent="0.2">
      <c r="A118" s="164">
        <v>13</v>
      </c>
      <c r="B118" s="996" t="s">
        <v>5046</v>
      </c>
      <c r="C118" s="1248"/>
      <c r="D118" s="164" t="str">
        <f t="shared" si="5"/>
        <v>+</v>
      </c>
      <c r="E118" s="993">
        <v>1</v>
      </c>
      <c r="F118" s="993">
        <v>1</v>
      </c>
      <c r="G118" s="994">
        <v>1057706</v>
      </c>
      <c r="H118" s="995">
        <v>1057706</v>
      </c>
      <c r="I118" s="994">
        <f t="shared" si="6"/>
        <v>88142</v>
      </c>
    </row>
    <row r="119" spans="1:9" x14ac:dyDescent="0.2">
      <c r="A119" s="164">
        <v>14</v>
      </c>
      <c r="B119" s="996" t="s">
        <v>5047</v>
      </c>
      <c r="C119" s="1248"/>
      <c r="D119" s="164" t="str">
        <f t="shared" si="5"/>
        <v>+</v>
      </c>
      <c r="E119" s="993">
        <v>1</v>
      </c>
      <c r="F119" s="993">
        <v>1</v>
      </c>
      <c r="G119" s="994">
        <v>1057706</v>
      </c>
      <c r="H119" s="995">
        <v>1057706</v>
      </c>
      <c r="I119" s="994">
        <f t="shared" si="6"/>
        <v>88142</v>
      </c>
    </row>
    <row r="120" spans="1:9" x14ac:dyDescent="0.2">
      <c r="A120" s="164">
        <v>15</v>
      </c>
      <c r="B120" s="996" t="s">
        <v>5048</v>
      </c>
      <c r="C120" s="1248"/>
      <c r="D120" s="164" t="str">
        <f t="shared" si="5"/>
        <v>+</v>
      </c>
      <c r="E120" s="993">
        <v>1</v>
      </c>
      <c r="F120" s="993">
        <v>1</v>
      </c>
      <c r="G120" s="994">
        <v>1057706</v>
      </c>
      <c r="H120" s="995">
        <v>1057706</v>
      </c>
      <c r="I120" s="994">
        <f t="shared" si="6"/>
        <v>88142</v>
      </c>
    </row>
    <row r="121" spans="1:9" x14ac:dyDescent="0.2">
      <c r="A121" s="164">
        <v>16</v>
      </c>
      <c r="B121" s="996" t="s">
        <v>5049</v>
      </c>
      <c r="C121" s="1248"/>
      <c r="D121" s="164" t="str">
        <f t="shared" si="5"/>
        <v>-</v>
      </c>
      <c r="E121" s="993">
        <v>1</v>
      </c>
      <c r="F121" s="993">
        <v>0.6</v>
      </c>
      <c r="G121" s="994">
        <v>634624</v>
      </c>
      <c r="H121" s="995">
        <v>740395</v>
      </c>
      <c r="I121" s="994">
        <f t="shared" si="6"/>
        <v>52885</v>
      </c>
    </row>
    <row r="122" spans="1:9" x14ac:dyDescent="0.2">
      <c r="A122" s="164">
        <v>17</v>
      </c>
      <c r="B122" s="996" t="s">
        <v>5050</v>
      </c>
      <c r="C122" s="1248"/>
      <c r="D122" s="164" t="str">
        <f t="shared" si="5"/>
        <v>-</v>
      </c>
      <c r="E122" s="993">
        <v>1</v>
      </c>
      <c r="F122" s="993">
        <v>0.6</v>
      </c>
      <c r="G122" s="994">
        <v>634624</v>
      </c>
      <c r="H122" s="995">
        <v>1260893</v>
      </c>
      <c r="I122" s="994">
        <f t="shared" si="6"/>
        <v>52885</v>
      </c>
    </row>
    <row r="123" spans="1:9" x14ac:dyDescent="0.2">
      <c r="A123" s="164">
        <v>18</v>
      </c>
      <c r="B123" s="996" t="s">
        <v>5051</v>
      </c>
      <c r="C123" s="1248"/>
      <c r="D123" s="164" t="str">
        <f t="shared" si="5"/>
        <v>-</v>
      </c>
      <c r="E123" s="993">
        <v>1</v>
      </c>
      <c r="F123" s="993">
        <v>0</v>
      </c>
      <c r="G123" s="994">
        <v>0</v>
      </c>
      <c r="H123" s="995">
        <v>793280</v>
      </c>
      <c r="I123" s="994">
        <f t="shared" si="6"/>
        <v>0</v>
      </c>
    </row>
    <row r="124" spans="1:9" ht="25.5" x14ac:dyDescent="0.2">
      <c r="A124" s="164"/>
      <c r="B124" s="989" t="s">
        <v>767</v>
      </c>
      <c r="C124" s="983"/>
      <c r="D124" s="164"/>
      <c r="E124" s="993"/>
      <c r="F124" s="993"/>
      <c r="G124" s="990">
        <f>SUM(G125:G151)</f>
        <v>11105920</v>
      </c>
      <c r="H124" s="991">
        <f t="shared" ref="H124" si="9">SUM(H125:H151)</f>
        <v>13565084</v>
      </c>
      <c r="I124" s="990">
        <f>SUM(I125:I151)</f>
        <v>925489</v>
      </c>
    </row>
    <row r="125" spans="1:9" x14ac:dyDescent="0.2">
      <c r="A125" s="164">
        <v>1</v>
      </c>
      <c r="B125" s="996" t="s">
        <v>5052</v>
      </c>
      <c r="C125" s="1248" t="s">
        <v>4601</v>
      </c>
      <c r="D125" s="164" t="str">
        <f t="shared" ref="D125:D188" si="10">IF(F125=1,"+","-")</f>
        <v>-</v>
      </c>
      <c r="E125" s="993">
        <v>0.5</v>
      </c>
      <c r="F125" s="993">
        <v>0</v>
      </c>
      <c r="G125" s="994">
        <v>0</v>
      </c>
      <c r="H125" s="995">
        <v>79328</v>
      </c>
      <c r="I125" s="994">
        <f t="shared" ref="I125:I188" si="11">G125/12</f>
        <v>0</v>
      </c>
    </row>
    <row r="126" spans="1:9" x14ac:dyDescent="0.2">
      <c r="A126" s="164">
        <v>2</v>
      </c>
      <c r="B126" s="996" t="s">
        <v>5053</v>
      </c>
      <c r="C126" s="1248"/>
      <c r="D126" s="164" t="str">
        <f t="shared" si="10"/>
        <v>-</v>
      </c>
      <c r="E126" s="993">
        <v>0.5</v>
      </c>
      <c r="F126" s="993">
        <v>0.6</v>
      </c>
      <c r="G126" s="994">
        <v>317312</v>
      </c>
      <c r="H126" s="995">
        <v>475968</v>
      </c>
      <c r="I126" s="994">
        <f t="shared" si="11"/>
        <v>26443</v>
      </c>
    </row>
    <row r="127" spans="1:9" x14ac:dyDescent="0.2">
      <c r="A127" s="164">
        <v>3</v>
      </c>
      <c r="B127" s="996" t="s">
        <v>2259</v>
      </c>
      <c r="C127" s="1248"/>
      <c r="D127" s="164" t="str">
        <f t="shared" si="10"/>
        <v>-</v>
      </c>
      <c r="E127" s="993">
        <v>0.5</v>
      </c>
      <c r="F127" s="993">
        <v>0</v>
      </c>
      <c r="G127" s="994">
        <v>0</v>
      </c>
      <c r="H127" s="995">
        <v>237984</v>
      </c>
      <c r="I127" s="994">
        <f t="shared" si="11"/>
        <v>0</v>
      </c>
    </row>
    <row r="128" spans="1:9" x14ac:dyDescent="0.2">
      <c r="A128" s="164">
        <v>4</v>
      </c>
      <c r="B128" s="996" t="s">
        <v>5054</v>
      </c>
      <c r="C128" s="1248"/>
      <c r="D128" s="164" t="str">
        <f t="shared" si="10"/>
        <v>-</v>
      </c>
      <c r="E128" s="993">
        <v>0.5</v>
      </c>
      <c r="F128" s="993">
        <v>0</v>
      </c>
      <c r="G128" s="994">
        <v>0</v>
      </c>
      <c r="H128" s="995">
        <v>79328</v>
      </c>
      <c r="I128" s="994">
        <f t="shared" si="11"/>
        <v>0</v>
      </c>
    </row>
    <row r="129" spans="1:9" x14ac:dyDescent="0.2">
      <c r="A129" s="164">
        <v>5</v>
      </c>
      <c r="B129" s="996" t="s">
        <v>5055</v>
      </c>
      <c r="C129" s="1248"/>
      <c r="D129" s="164" t="str">
        <f t="shared" si="10"/>
        <v>-</v>
      </c>
      <c r="E129" s="993">
        <v>0.5</v>
      </c>
      <c r="F129" s="993">
        <v>0.6</v>
      </c>
      <c r="G129" s="994">
        <v>317312</v>
      </c>
      <c r="H129" s="995">
        <v>475968</v>
      </c>
      <c r="I129" s="994">
        <f t="shared" si="11"/>
        <v>26443</v>
      </c>
    </row>
    <row r="130" spans="1:9" x14ac:dyDescent="0.2">
      <c r="A130" s="164">
        <v>6</v>
      </c>
      <c r="B130" s="996" t="s">
        <v>5056</v>
      </c>
      <c r="C130" s="1248"/>
      <c r="D130" s="164" t="str">
        <f t="shared" si="10"/>
        <v>-</v>
      </c>
      <c r="E130" s="993">
        <v>0.5</v>
      </c>
      <c r="F130" s="993">
        <v>0.6</v>
      </c>
      <c r="G130" s="994">
        <v>317312</v>
      </c>
      <c r="H130" s="995">
        <v>317312</v>
      </c>
      <c r="I130" s="994">
        <f t="shared" si="11"/>
        <v>26443</v>
      </c>
    </row>
    <row r="131" spans="1:9" x14ac:dyDescent="0.2">
      <c r="A131" s="164">
        <v>7</v>
      </c>
      <c r="B131" s="996" t="s">
        <v>5057</v>
      </c>
      <c r="C131" s="1248"/>
      <c r="D131" s="164" t="str">
        <f t="shared" si="10"/>
        <v>-</v>
      </c>
      <c r="E131" s="993">
        <v>0.5</v>
      </c>
      <c r="F131" s="993">
        <v>0</v>
      </c>
      <c r="G131" s="994">
        <v>0</v>
      </c>
      <c r="H131" s="995">
        <v>158656</v>
      </c>
      <c r="I131" s="994">
        <f t="shared" si="11"/>
        <v>0</v>
      </c>
    </row>
    <row r="132" spans="1:9" x14ac:dyDescent="0.2">
      <c r="A132" s="164">
        <v>8</v>
      </c>
      <c r="B132" s="996" t="s">
        <v>5058</v>
      </c>
      <c r="C132" s="1248"/>
      <c r="D132" s="164" t="str">
        <f t="shared" si="10"/>
        <v>-</v>
      </c>
      <c r="E132" s="993">
        <v>0.5</v>
      </c>
      <c r="F132" s="993">
        <v>0</v>
      </c>
      <c r="G132" s="994">
        <v>0</v>
      </c>
      <c r="H132" s="995">
        <v>79328</v>
      </c>
      <c r="I132" s="994">
        <f t="shared" si="11"/>
        <v>0</v>
      </c>
    </row>
    <row r="133" spans="1:9" x14ac:dyDescent="0.2">
      <c r="A133" s="164">
        <v>9</v>
      </c>
      <c r="B133" s="996" t="s">
        <v>5059</v>
      </c>
      <c r="C133" s="1248"/>
      <c r="D133" s="164" t="str">
        <f t="shared" si="10"/>
        <v>-</v>
      </c>
      <c r="E133" s="993">
        <v>0.5</v>
      </c>
      <c r="F133" s="993">
        <v>0</v>
      </c>
      <c r="G133" s="994">
        <v>0</v>
      </c>
      <c r="H133" s="995">
        <v>237984</v>
      </c>
      <c r="I133" s="994">
        <f t="shared" si="11"/>
        <v>0</v>
      </c>
    </row>
    <row r="134" spans="1:9" x14ac:dyDescent="0.2">
      <c r="A134" s="164">
        <v>10</v>
      </c>
      <c r="B134" s="996" t="s">
        <v>5060</v>
      </c>
      <c r="C134" s="1248" t="s">
        <v>3940</v>
      </c>
      <c r="D134" s="164" t="str">
        <f t="shared" si="10"/>
        <v>-</v>
      </c>
      <c r="E134" s="993">
        <v>1</v>
      </c>
      <c r="F134" s="993">
        <v>0.6</v>
      </c>
      <c r="G134" s="994">
        <v>634624</v>
      </c>
      <c r="H134" s="995">
        <v>951935</v>
      </c>
      <c r="I134" s="994">
        <f t="shared" si="11"/>
        <v>52885</v>
      </c>
    </row>
    <row r="135" spans="1:9" x14ac:dyDescent="0.2">
      <c r="A135" s="164">
        <v>11</v>
      </c>
      <c r="B135" s="996" t="s">
        <v>5061</v>
      </c>
      <c r="C135" s="1248"/>
      <c r="D135" s="164" t="str">
        <f t="shared" si="10"/>
        <v>-</v>
      </c>
      <c r="E135" s="993">
        <v>1</v>
      </c>
      <c r="F135" s="993">
        <v>0</v>
      </c>
      <c r="G135" s="994">
        <v>0</v>
      </c>
      <c r="H135" s="995">
        <v>475968</v>
      </c>
      <c r="I135" s="994">
        <f t="shared" si="11"/>
        <v>0</v>
      </c>
    </row>
    <row r="136" spans="1:9" x14ac:dyDescent="0.2">
      <c r="A136" s="164">
        <v>12</v>
      </c>
      <c r="B136" s="996" t="s">
        <v>5062</v>
      </c>
      <c r="C136" s="1248"/>
      <c r="D136" s="164" t="str">
        <f t="shared" si="10"/>
        <v>-</v>
      </c>
      <c r="E136" s="993">
        <v>1</v>
      </c>
      <c r="F136" s="993">
        <v>0.6</v>
      </c>
      <c r="G136" s="994">
        <v>634624</v>
      </c>
      <c r="H136" s="995">
        <v>475968</v>
      </c>
      <c r="I136" s="994">
        <f t="shared" si="11"/>
        <v>52885</v>
      </c>
    </row>
    <row r="137" spans="1:9" x14ac:dyDescent="0.2">
      <c r="A137" s="164">
        <v>13</v>
      </c>
      <c r="B137" s="996" t="s">
        <v>5063</v>
      </c>
      <c r="C137" s="1248"/>
      <c r="D137" s="164" t="str">
        <f t="shared" si="10"/>
        <v>-</v>
      </c>
      <c r="E137" s="993">
        <v>1</v>
      </c>
      <c r="F137" s="993">
        <v>0.6</v>
      </c>
      <c r="G137" s="994">
        <v>634624</v>
      </c>
      <c r="H137" s="995">
        <v>634624</v>
      </c>
      <c r="I137" s="994">
        <f t="shared" si="11"/>
        <v>52885</v>
      </c>
    </row>
    <row r="138" spans="1:9" x14ac:dyDescent="0.2">
      <c r="A138" s="164">
        <v>14</v>
      </c>
      <c r="B138" s="996" t="s">
        <v>5064</v>
      </c>
      <c r="C138" s="1248"/>
      <c r="D138" s="164" t="str">
        <f t="shared" si="10"/>
        <v>-</v>
      </c>
      <c r="E138" s="993">
        <v>1</v>
      </c>
      <c r="F138" s="993">
        <v>0.6</v>
      </c>
      <c r="G138" s="994">
        <v>634624</v>
      </c>
      <c r="H138" s="995">
        <v>158656</v>
      </c>
      <c r="I138" s="994">
        <f t="shared" si="11"/>
        <v>52885</v>
      </c>
    </row>
    <row r="139" spans="1:9" x14ac:dyDescent="0.2">
      <c r="A139" s="164">
        <v>15</v>
      </c>
      <c r="B139" s="996" t="s">
        <v>5065</v>
      </c>
      <c r="C139" s="1248"/>
      <c r="D139" s="164" t="str">
        <f t="shared" si="10"/>
        <v>-</v>
      </c>
      <c r="E139" s="993">
        <v>1</v>
      </c>
      <c r="F139" s="993">
        <v>0.6</v>
      </c>
      <c r="G139" s="994">
        <v>634624</v>
      </c>
      <c r="H139" s="995">
        <v>634624</v>
      </c>
      <c r="I139" s="994">
        <f t="shared" si="11"/>
        <v>52885</v>
      </c>
    </row>
    <row r="140" spans="1:9" x14ac:dyDescent="0.2">
      <c r="A140" s="164">
        <v>16</v>
      </c>
      <c r="B140" s="996" t="s">
        <v>5066</v>
      </c>
      <c r="C140" s="1248"/>
      <c r="D140" s="164" t="str">
        <f t="shared" si="10"/>
        <v>-</v>
      </c>
      <c r="E140" s="993">
        <v>1</v>
      </c>
      <c r="F140" s="993">
        <v>0</v>
      </c>
      <c r="G140" s="994">
        <v>0</v>
      </c>
      <c r="H140" s="995">
        <v>317312</v>
      </c>
      <c r="I140" s="994">
        <f t="shared" si="11"/>
        <v>0</v>
      </c>
    </row>
    <row r="141" spans="1:9" x14ac:dyDescent="0.2">
      <c r="A141" s="164">
        <v>17</v>
      </c>
      <c r="B141" s="996" t="s">
        <v>5067</v>
      </c>
      <c r="C141" s="1248"/>
      <c r="D141" s="164" t="str">
        <f t="shared" si="10"/>
        <v>-</v>
      </c>
      <c r="E141" s="993">
        <v>1</v>
      </c>
      <c r="F141" s="993">
        <v>0.6</v>
      </c>
      <c r="G141" s="994">
        <v>634624</v>
      </c>
      <c r="H141" s="995">
        <v>634624</v>
      </c>
      <c r="I141" s="994">
        <f t="shared" si="11"/>
        <v>52885</v>
      </c>
    </row>
    <row r="142" spans="1:9" x14ac:dyDescent="0.2">
      <c r="A142" s="164">
        <v>18</v>
      </c>
      <c r="B142" s="996" t="s">
        <v>5068</v>
      </c>
      <c r="C142" s="1248"/>
      <c r="D142" s="164" t="str">
        <f t="shared" si="10"/>
        <v>-</v>
      </c>
      <c r="E142" s="993">
        <v>1</v>
      </c>
      <c r="F142" s="993">
        <v>0.6</v>
      </c>
      <c r="G142" s="994">
        <v>634624</v>
      </c>
      <c r="H142" s="995">
        <v>475968</v>
      </c>
      <c r="I142" s="994">
        <f t="shared" si="11"/>
        <v>52885</v>
      </c>
    </row>
    <row r="143" spans="1:9" x14ac:dyDescent="0.2">
      <c r="A143" s="164">
        <v>19</v>
      </c>
      <c r="B143" s="996" t="s">
        <v>5069</v>
      </c>
      <c r="C143" s="1248"/>
      <c r="D143" s="164" t="str">
        <f t="shared" si="10"/>
        <v>-</v>
      </c>
      <c r="E143" s="993">
        <v>1</v>
      </c>
      <c r="F143" s="993">
        <v>0.6</v>
      </c>
      <c r="G143" s="994">
        <v>634624</v>
      </c>
      <c r="H143" s="995">
        <v>634624</v>
      </c>
      <c r="I143" s="994">
        <f t="shared" si="11"/>
        <v>52885</v>
      </c>
    </row>
    <row r="144" spans="1:9" x14ac:dyDescent="0.2">
      <c r="A144" s="164">
        <v>20</v>
      </c>
      <c r="B144" s="996" t="s">
        <v>5070</v>
      </c>
      <c r="C144" s="1248"/>
      <c r="D144" s="164" t="str">
        <f t="shared" si="10"/>
        <v>-</v>
      </c>
      <c r="E144" s="993">
        <v>1</v>
      </c>
      <c r="F144" s="993">
        <v>0.6</v>
      </c>
      <c r="G144" s="994">
        <v>634624</v>
      </c>
      <c r="H144" s="995">
        <v>951935</v>
      </c>
      <c r="I144" s="994">
        <f t="shared" si="11"/>
        <v>52885</v>
      </c>
    </row>
    <row r="145" spans="1:9" x14ac:dyDescent="0.2">
      <c r="A145" s="164">
        <v>21</v>
      </c>
      <c r="B145" s="996" t="s">
        <v>5071</v>
      </c>
      <c r="C145" s="1248"/>
      <c r="D145" s="164" t="str">
        <f t="shared" si="10"/>
        <v>-</v>
      </c>
      <c r="E145" s="993">
        <v>1</v>
      </c>
      <c r="F145" s="993">
        <v>0.6</v>
      </c>
      <c r="G145" s="994">
        <v>634624</v>
      </c>
      <c r="H145" s="995">
        <v>951935</v>
      </c>
      <c r="I145" s="994">
        <f t="shared" si="11"/>
        <v>52885</v>
      </c>
    </row>
    <row r="146" spans="1:9" x14ac:dyDescent="0.2">
      <c r="A146" s="164">
        <v>22</v>
      </c>
      <c r="B146" s="996" t="s">
        <v>5072</v>
      </c>
      <c r="C146" s="1248"/>
      <c r="D146" s="164" t="str">
        <f t="shared" si="10"/>
        <v>-</v>
      </c>
      <c r="E146" s="993">
        <v>1</v>
      </c>
      <c r="F146" s="993">
        <v>0.6</v>
      </c>
      <c r="G146" s="994">
        <v>634624</v>
      </c>
      <c r="H146" s="995">
        <v>634624</v>
      </c>
      <c r="I146" s="994">
        <f t="shared" si="11"/>
        <v>52885</v>
      </c>
    </row>
    <row r="147" spans="1:9" x14ac:dyDescent="0.2">
      <c r="A147" s="164">
        <v>23</v>
      </c>
      <c r="B147" s="996" t="s">
        <v>5073</v>
      </c>
      <c r="C147" s="1248"/>
      <c r="D147" s="164" t="str">
        <f t="shared" si="10"/>
        <v>-</v>
      </c>
      <c r="E147" s="993">
        <v>1</v>
      </c>
      <c r="F147" s="993">
        <v>0.6</v>
      </c>
      <c r="G147" s="994">
        <v>634624</v>
      </c>
      <c r="H147" s="995">
        <v>951935</v>
      </c>
      <c r="I147" s="994">
        <f t="shared" si="11"/>
        <v>52885</v>
      </c>
    </row>
    <row r="148" spans="1:9" x14ac:dyDescent="0.2">
      <c r="A148" s="164">
        <v>24</v>
      </c>
      <c r="B148" s="996" t="s">
        <v>2270</v>
      </c>
      <c r="C148" s="1248"/>
      <c r="D148" s="164" t="str">
        <f t="shared" si="10"/>
        <v>-</v>
      </c>
      <c r="E148" s="993">
        <v>1</v>
      </c>
      <c r="F148" s="993">
        <v>0.6</v>
      </c>
      <c r="G148" s="994">
        <v>634624</v>
      </c>
      <c r="H148" s="995">
        <v>634624</v>
      </c>
      <c r="I148" s="994">
        <f t="shared" si="11"/>
        <v>52885</v>
      </c>
    </row>
    <row r="149" spans="1:9" x14ac:dyDescent="0.2">
      <c r="A149" s="164">
        <v>25</v>
      </c>
      <c r="B149" s="996" t="s">
        <v>5074</v>
      </c>
      <c r="C149" s="1248"/>
      <c r="D149" s="164" t="str">
        <f t="shared" si="10"/>
        <v>-</v>
      </c>
      <c r="E149" s="993">
        <v>1</v>
      </c>
      <c r="F149" s="993">
        <v>0.6</v>
      </c>
      <c r="G149" s="994">
        <v>634624</v>
      </c>
      <c r="H149" s="995">
        <v>634624</v>
      </c>
      <c r="I149" s="994">
        <f t="shared" si="11"/>
        <v>52885</v>
      </c>
    </row>
    <row r="150" spans="1:9" x14ac:dyDescent="0.2">
      <c r="A150" s="164">
        <v>26</v>
      </c>
      <c r="B150" s="996" t="s">
        <v>5075</v>
      </c>
      <c r="C150" s="1248"/>
      <c r="D150" s="164" t="str">
        <f t="shared" si="10"/>
        <v>-</v>
      </c>
      <c r="E150" s="993">
        <v>1</v>
      </c>
      <c r="F150" s="993">
        <v>0.6</v>
      </c>
      <c r="G150" s="994">
        <v>634624</v>
      </c>
      <c r="H150" s="995">
        <v>634624</v>
      </c>
      <c r="I150" s="994">
        <f t="shared" si="11"/>
        <v>52885</v>
      </c>
    </row>
    <row r="151" spans="1:9" x14ac:dyDescent="0.2">
      <c r="A151" s="164">
        <v>27</v>
      </c>
      <c r="B151" s="996" t="s">
        <v>5076</v>
      </c>
      <c r="C151" s="1248"/>
      <c r="D151" s="164" t="str">
        <f t="shared" si="10"/>
        <v>-</v>
      </c>
      <c r="E151" s="993">
        <v>1</v>
      </c>
      <c r="F151" s="993">
        <v>0.6</v>
      </c>
      <c r="G151" s="994">
        <v>634624</v>
      </c>
      <c r="H151" s="995">
        <v>634624</v>
      </c>
      <c r="I151" s="994">
        <f t="shared" si="11"/>
        <v>52885</v>
      </c>
    </row>
    <row r="152" spans="1:9" x14ac:dyDescent="0.2">
      <c r="A152" s="164"/>
      <c r="B152" s="989" t="s">
        <v>768</v>
      </c>
      <c r="C152" s="983"/>
      <c r="D152" s="164"/>
      <c r="E152" s="993"/>
      <c r="F152" s="993"/>
      <c r="G152" s="990">
        <f>SUM(G153:G183)</f>
        <v>20708772</v>
      </c>
      <c r="H152" s="991">
        <f t="shared" ref="H152:I152" si="12">SUM(H153:H183)</f>
        <v>20629169</v>
      </c>
      <c r="I152" s="990">
        <f t="shared" si="12"/>
        <v>1725723</v>
      </c>
    </row>
    <row r="153" spans="1:9" x14ac:dyDescent="0.2">
      <c r="A153" s="164">
        <v>1</v>
      </c>
      <c r="B153" s="996" t="s">
        <v>2119</v>
      </c>
      <c r="C153" s="1248" t="s">
        <v>4601</v>
      </c>
      <c r="D153" s="164" t="str">
        <f t="shared" si="10"/>
        <v>-</v>
      </c>
      <c r="E153" s="993">
        <v>0.5</v>
      </c>
      <c r="F153" s="993">
        <v>0.6</v>
      </c>
      <c r="G153" s="994">
        <v>317312</v>
      </c>
      <c r="H153" s="995">
        <v>317312</v>
      </c>
      <c r="I153" s="994">
        <f t="shared" si="11"/>
        <v>26443</v>
      </c>
    </row>
    <row r="154" spans="1:9" x14ac:dyDescent="0.2">
      <c r="A154" s="164">
        <v>2</v>
      </c>
      <c r="B154" s="996" t="s">
        <v>5077</v>
      </c>
      <c r="C154" s="1248"/>
      <c r="D154" s="164" t="str">
        <f t="shared" si="10"/>
        <v>-</v>
      </c>
      <c r="E154" s="993">
        <v>0.5</v>
      </c>
      <c r="F154" s="993">
        <v>0.6</v>
      </c>
      <c r="G154" s="994">
        <v>317312</v>
      </c>
      <c r="H154" s="995">
        <v>555296</v>
      </c>
      <c r="I154" s="994">
        <f t="shared" si="11"/>
        <v>26443</v>
      </c>
    </row>
    <row r="155" spans="1:9" x14ac:dyDescent="0.2">
      <c r="A155" s="164">
        <v>3</v>
      </c>
      <c r="B155" s="996" t="s">
        <v>2121</v>
      </c>
      <c r="C155" s="1248" t="s">
        <v>3940</v>
      </c>
      <c r="D155" s="164" t="str">
        <f t="shared" si="10"/>
        <v>-</v>
      </c>
      <c r="E155" s="993">
        <v>1</v>
      </c>
      <c r="F155" s="993">
        <v>0.6</v>
      </c>
      <c r="G155" s="994">
        <v>634624</v>
      </c>
      <c r="H155" s="995">
        <v>634624</v>
      </c>
      <c r="I155" s="994">
        <f t="shared" si="11"/>
        <v>52885</v>
      </c>
    </row>
    <row r="156" spans="1:9" x14ac:dyDescent="0.2">
      <c r="A156" s="164">
        <v>4</v>
      </c>
      <c r="B156" s="996" t="s">
        <v>2120</v>
      </c>
      <c r="C156" s="1248"/>
      <c r="D156" s="164" t="str">
        <f t="shared" si="10"/>
        <v>-</v>
      </c>
      <c r="E156" s="993">
        <v>1</v>
      </c>
      <c r="F156" s="993">
        <v>0.6</v>
      </c>
      <c r="G156" s="994">
        <v>634624</v>
      </c>
      <c r="H156" s="995">
        <v>634624</v>
      </c>
      <c r="I156" s="994">
        <f t="shared" si="11"/>
        <v>52885</v>
      </c>
    </row>
    <row r="157" spans="1:9" x14ac:dyDescent="0.2">
      <c r="A157" s="164">
        <v>5</v>
      </c>
      <c r="B157" s="996" t="s">
        <v>2123</v>
      </c>
      <c r="C157" s="1248"/>
      <c r="D157" s="164" t="str">
        <f t="shared" si="10"/>
        <v>-</v>
      </c>
      <c r="E157" s="993">
        <v>1</v>
      </c>
      <c r="F157" s="993">
        <v>0.6</v>
      </c>
      <c r="G157" s="994">
        <v>634624</v>
      </c>
      <c r="H157" s="995">
        <v>634624</v>
      </c>
      <c r="I157" s="994">
        <f t="shared" si="11"/>
        <v>52885</v>
      </c>
    </row>
    <row r="158" spans="1:9" x14ac:dyDescent="0.2">
      <c r="A158" s="164">
        <v>6</v>
      </c>
      <c r="B158" s="996" t="s">
        <v>2122</v>
      </c>
      <c r="C158" s="1248"/>
      <c r="D158" s="164" t="str">
        <f t="shared" si="10"/>
        <v>-</v>
      </c>
      <c r="E158" s="993">
        <v>1</v>
      </c>
      <c r="F158" s="993">
        <v>0.6</v>
      </c>
      <c r="G158" s="994">
        <v>634624</v>
      </c>
      <c r="H158" s="995">
        <v>634624</v>
      </c>
      <c r="I158" s="994">
        <f t="shared" si="11"/>
        <v>52885</v>
      </c>
    </row>
    <row r="159" spans="1:9" x14ac:dyDescent="0.2">
      <c r="A159" s="164">
        <v>7</v>
      </c>
      <c r="B159" s="996" t="s">
        <v>2124</v>
      </c>
      <c r="C159" s="1248"/>
      <c r="D159" s="164" t="str">
        <f t="shared" si="10"/>
        <v>-</v>
      </c>
      <c r="E159" s="993">
        <v>1</v>
      </c>
      <c r="F159" s="993">
        <v>0.6</v>
      </c>
      <c r="G159" s="994">
        <v>634624</v>
      </c>
      <c r="H159" s="995">
        <v>634624</v>
      </c>
      <c r="I159" s="994">
        <f t="shared" si="11"/>
        <v>52885</v>
      </c>
    </row>
    <row r="160" spans="1:9" x14ac:dyDescent="0.2">
      <c r="A160" s="164">
        <v>8</v>
      </c>
      <c r="B160" s="996" t="s">
        <v>2126</v>
      </c>
      <c r="C160" s="1248"/>
      <c r="D160" s="164" t="str">
        <f t="shared" si="10"/>
        <v>-</v>
      </c>
      <c r="E160" s="993">
        <v>1</v>
      </c>
      <c r="F160" s="993">
        <v>0.6</v>
      </c>
      <c r="G160" s="994">
        <v>634624</v>
      </c>
      <c r="H160" s="995">
        <v>634624</v>
      </c>
      <c r="I160" s="994">
        <f t="shared" si="11"/>
        <v>52885</v>
      </c>
    </row>
    <row r="161" spans="1:9" x14ac:dyDescent="0.2">
      <c r="A161" s="164">
        <v>9</v>
      </c>
      <c r="B161" s="996" t="s">
        <v>2125</v>
      </c>
      <c r="C161" s="1248"/>
      <c r="D161" s="164" t="str">
        <f t="shared" si="10"/>
        <v>-</v>
      </c>
      <c r="E161" s="993">
        <v>1</v>
      </c>
      <c r="F161" s="993">
        <v>0.6</v>
      </c>
      <c r="G161" s="994">
        <v>634624</v>
      </c>
      <c r="H161" s="995">
        <v>634624</v>
      </c>
      <c r="I161" s="994">
        <f t="shared" si="11"/>
        <v>52885</v>
      </c>
    </row>
    <row r="162" spans="1:9" x14ac:dyDescent="0.2">
      <c r="A162" s="164">
        <v>10</v>
      </c>
      <c r="B162" s="996" t="s">
        <v>2129</v>
      </c>
      <c r="C162" s="1248"/>
      <c r="D162" s="164" t="str">
        <f t="shared" si="10"/>
        <v>-</v>
      </c>
      <c r="E162" s="993">
        <v>1</v>
      </c>
      <c r="F162" s="993">
        <v>0.6</v>
      </c>
      <c r="G162" s="994">
        <v>634624</v>
      </c>
      <c r="H162" s="995">
        <v>634624</v>
      </c>
      <c r="I162" s="994">
        <f t="shared" si="11"/>
        <v>52885</v>
      </c>
    </row>
    <row r="163" spans="1:9" x14ac:dyDescent="0.2">
      <c r="A163" s="164">
        <v>11</v>
      </c>
      <c r="B163" s="996" t="s">
        <v>2026</v>
      </c>
      <c r="C163" s="1248"/>
      <c r="D163" s="164" t="str">
        <f t="shared" si="10"/>
        <v>-</v>
      </c>
      <c r="E163" s="993">
        <v>1</v>
      </c>
      <c r="F163" s="993">
        <v>0.6</v>
      </c>
      <c r="G163" s="994">
        <v>634624</v>
      </c>
      <c r="H163" s="995">
        <v>634624</v>
      </c>
      <c r="I163" s="994">
        <f t="shared" si="11"/>
        <v>52885</v>
      </c>
    </row>
    <row r="164" spans="1:9" x14ac:dyDescent="0.2">
      <c r="A164" s="164">
        <v>12</v>
      </c>
      <c r="B164" s="996" t="s">
        <v>2128</v>
      </c>
      <c r="C164" s="1248"/>
      <c r="D164" s="164" t="str">
        <f t="shared" si="10"/>
        <v>-</v>
      </c>
      <c r="E164" s="993">
        <v>1</v>
      </c>
      <c r="F164" s="993">
        <v>0.6</v>
      </c>
      <c r="G164" s="994">
        <v>634624</v>
      </c>
      <c r="H164" s="995">
        <v>634624</v>
      </c>
      <c r="I164" s="994">
        <f t="shared" si="11"/>
        <v>52885</v>
      </c>
    </row>
    <row r="165" spans="1:9" x14ac:dyDescent="0.2">
      <c r="A165" s="164">
        <v>13</v>
      </c>
      <c r="B165" s="996" t="s">
        <v>2127</v>
      </c>
      <c r="C165" s="1248"/>
      <c r="D165" s="164" t="str">
        <f t="shared" si="10"/>
        <v>-</v>
      </c>
      <c r="E165" s="993">
        <v>1</v>
      </c>
      <c r="F165" s="993">
        <v>0.6</v>
      </c>
      <c r="G165" s="994">
        <v>634624</v>
      </c>
      <c r="H165" s="995">
        <v>634624</v>
      </c>
      <c r="I165" s="994">
        <f t="shared" si="11"/>
        <v>52885</v>
      </c>
    </row>
    <row r="166" spans="1:9" x14ac:dyDescent="0.2">
      <c r="A166" s="164">
        <v>14</v>
      </c>
      <c r="B166" s="996" t="s">
        <v>2269</v>
      </c>
      <c r="C166" s="1248"/>
      <c r="D166" s="164" t="str">
        <f t="shared" si="10"/>
        <v>-</v>
      </c>
      <c r="E166" s="993">
        <v>1</v>
      </c>
      <c r="F166" s="993">
        <v>0.6</v>
      </c>
      <c r="G166" s="994">
        <v>634624</v>
      </c>
      <c r="H166" s="995">
        <v>634624</v>
      </c>
      <c r="I166" s="994">
        <f t="shared" si="11"/>
        <v>52885</v>
      </c>
    </row>
    <row r="167" spans="1:9" x14ac:dyDescent="0.2">
      <c r="A167" s="164">
        <v>15</v>
      </c>
      <c r="B167" s="996" t="s">
        <v>2132</v>
      </c>
      <c r="C167" s="1248"/>
      <c r="D167" s="164" t="str">
        <f t="shared" si="10"/>
        <v>-</v>
      </c>
      <c r="E167" s="993">
        <v>1</v>
      </c>
      <c r="F167" s="993">
        <v>0.6</v>
      </c>
      <c r="G167" s="994">
        <v>634624</v>
      </c>
      <c r="H167" s="995">
        <v>634624</v>
      </c>
      <c r="I167" s="994">
        <f t="shared" si="11"/>
        <v>52885</v>
      </c>
    </row>
    <row r="168" spans="1:9" x14ac:dyDescent="0.2">
      <c r="A168" s="164">
        <v>16</v>
      </c>
      <c r="B168" s="996" t="s">
        <v>2130</v>
      </c>
      <c r="C168" s="1248"/>
      <c r="D168" s="164" t="str">
        <f t="shared" si="10"/>
        <v>-</v>
      </c>
      <c r="E168" s="993">
        <v>1</v>
      </c>
      <c r="F168" s="993">
        <v>0.6</v>
      </c>
      <c r="G168" s="994">
        <v>634624</v>
      </c>
      <c r="H168" s="995">
        <v>634624</v>
      </c>
      <c r="I168" s="994">
        <f t="shared" si="11"/>
        <v>52885</v>
      </c>
    </row>
    <row r="169" spans="1:9" x14ac:dyDescent="0.2">
      <c r="A169" s="164">
        <v>17</v>
      </c>
      <c r="B169" s="996" t="s">
        <v>2131</v>
      </c>
      <c r="C169" s="1248"/>
      <c r="D169" s="164" t="str">
        <f t="shared" si="10"/>
        <v>-</v>
      </c>
      <c r="E169" s="993">
        <v>1</v>
      </c>
      <c r="F169" s="993">
        <v>0.6</v>
      </c>
      <c r="G169" s="994">
        <v>634624</v>
      </c>
      <c r="H169" s="995">
        <v>634624</v>
      </c>
      <c r="I169" s="994">
        <f t="shared" si="11"/>
        <v>52885</v>
      </c>
    </row>
    <row r="170" spans="1:9" x14ac:dyDescent="0.2">
      <c r="A170" s="164">
        <v>18</v>
      </c>
      <c r="B170" s="996" t="s">
        <v>2134</v>
      </c>
      <c r="C170" s="1248"/>
      <c r="D170" s="164" t="str">
        <f t="shared" si="10"/>
        <v>-</v>
      </c>
      <c r="E170" s="993">
        <v>1</v>
      </c>
      <c r="F170" s="993">
        <v>0.6</v>
      </c>
      <c r="G170" s="994">
        <v>634624</v>
      </c>
      <c r="H170" s="995">
        <v>634624</v>
      </c>
      <c r="I170" s="994">
        <f t="shared" si="11"/>
        <v>52885</v>
      </c>
    </row>
    <row r="171" spans="1:9" x14ac:dyDescent="0.2">
      <c r="A171" s="164">
        <v>19</v>
      </c>
      <c r="B171" s="996" t="s">
        <v>2136</v>
      </c>
      <c r="C171" s="1248"/>
      <c r="D171" s="164" t="str">
        <f t="shared" si="10"/>
        <v>-</v>
      </c>
      <c r="E171" s="993">
        <v>1</v>
      </c>
      <c r="F171" s="993">
        <v>0.6</v>
      </c>
      <c r="G171" s="994">
        <v>634624</v>
      </c>
      <c r="H171" s="995">
        <v>634624</v>
      </c>
      <c r="I171" s="994">
        <f t="shared" si="11"/>
        <v>52885</v>
      </c>
    </row>
    <row r="172" spans="1:9" x14ac:dyDescent="0.2">
      <c r="A172" s="164">
        <v>20</v>
      </c>
      <c r="B172" s="996" t="s">
        <v>2138</v>
      </c>
      <c r="C172" s="1248"/>
      <c r="D172" s="164" t="str">
        <f t="shared" si="10"/>
        <v>-</v>
      </c>
      <c r="E172" s="993">
        <v>1</v>
      </c>
      <c r="F172" s="993">
        <v>0.6</v>
      </c>
      <c r="G172" s="994">
        <v>634624</v>
      </c>
      <c r="H172" s="995">
        <v>634624</v>
      </c>
      <c r="I172" s="994">
        <f t="shared" si="11"/>
        <v>52885</v>
      </c>
    </row>
    <row r="173" spans="1:9" x14ac:dyDescent="0.2">
      <c r="A173" s="164">
        <v>21</v>
      </c>
      <c r="B173" s="996" t="s">
        <v>2133</v>
      </c>
      <c r="C173" s="1248"/>
      <c r="D173" s="164" t="str">
        <f t="shared" si="10"/>
        <v>-</v>
      </c>
      <c r="E173" s="993">
        <v>1</v>
      </c>
      <c r="F173" s="993">
        <v>0.6</v>
      </c>
      <c r="G173" s="994">
        <v>634624</v>
      </c>
      <c r="H173" s="995">
        <v>634624</v>
      </c>
      <c r="I173" s="994">
        <f t="shared" si="11"/>
        <v>52885</v>
      </c>
    </row>
    <row r="174" spans="1:9" x14ac:dyDescent="0.2">
      <c r="A174" s="164">
        <v>22</v>
      </c>
      <c r="B174" s="996" t="s">
        <v>2137</v>
      </c>
      <c r="C174" s="1248"/>
      <c r="D174" s="164" t="str">
        <f t="shared" si="10"/>
        <v>-</v>
      </c>
      <c r="E174" s="993">
        <v>1</v>
      </c>
      <c r="F174" s="993">
        <v>0.6</v>
      </c>
      <c r="G174" s="994">
        <v>634624</v>
      </c>
      <c r="H174" s="995">
        <v>634624</v>
      </c>
      <c r="I174" s="994">
        <f t="shared" si="11"/>
        <v>52885</v>
      </c>
    </row>
    <row r="175" spans="1:9" x14ac:dyDescent="0.2">
      <c r="A175" s="164">
        <v>23</v>
      </c>
      <c r="B175" s="996" t="s">
        <v>2135</v>
      </c>
      <c r="C175" s="1248"/>
      <c r="D175" s="164" t="str">
        <f t="shared" si="10"/>
        <v>-</v>
      </c>
      <c r="E175" s="993">
        <v>1</v>
      </c>
      <c r="F175" s="993">
        <v>0.6</v>
      </c>
      <c r="G175" s="994">
        <v>634624</v>
      </c>
      <c r="H175" s="995">
        <v>634624</v>
      </c>
      <c r="I175" s="994">
        <f t="shared" si="11"/>
        <v>52885</v>
      </c>
    </row>
    <row r="176" spans="1:9" x14ac:dyDescent="0.2">
      <c r="A176" s="164">
        <v>24</v>
      </c>
      <c r="B176" s="996" t="s">
        <v>2141</v>
      </c>
      <c r="C176" s="1248"/>
      <c r="D176" s="164" t="str">
        <f t="shared" si="10"/>
        <v>-</v>
      </c>
      <c r="E176" s="993">
        <v>1</v>
      </c>
      <c r="F176" s="993">
        <v>0.6</v>
      </c>
      <c r="G176" s="994">
        <v>634624</v>
      </c>
      <c r="H176" s="995">
        <v>634624</v>
      </c>
      <c r="I176" s="994">
        <f t="shared" si="11"/>
        <v>52885</v>
      </c>
    </row>
    <row r="177" spans="1:9" x14ac:dyDescent="0.2">
      <c r="A177" s="164">
        <v>25</v>
      </c>
      <c r="B177" s="996" t="s">
        <v>2140</v>
      </c>
      <c r="C177" s="1248"/>
      <c r="D177" s="164" t="str">
        <f t="shared" si="10"/>
        <v>-</v>
      </c>
      <c r="E177" s="993">
        <v>1</v>
      </c>
      <c r="F177" s="993">
        <v>0.6</v>
      </c>
      <c r="G177" s="994">
        <v>634624</v>
      </c>
      <c r="H177" s="995">
        <v>634624</v>
      </c>
      <c r="I177" s="994">
        <f t="shared" si="11"/>
        <v>52885</v>
      </c>
    </row>
    <row r="178" spans="1:9" x14ac:dyDescent="0.2">
      <c r="A178" s="164">
        <v>26</v>
      </c>
      <c r="B178" s="996" t="s">
        <v>5078</v>
      </c>
      <c r="C178" s="1248"/>
      <c r="D178" s="164" t="str">
        <f t="shared" si="10"/>
        <v>-</v>
      </c>
      <c r="E178" s="993">
        <v>1</v>
      </c>
      <c r="F178" s="993">
        <v>0.6</v>
      </c>
      <c r="G178" s="994">
        <v>634624</v>
      </c>
      <c r="H178" s="995">
        <v>634624</v>
      </c>
      <c r="I178" s="994">
        <f t="shared" si="11"/>
        <v>52885</v>
      </c>
    </row>
    <row r="179" spans="1:9" x14ac:dyDescent="0.2">
      <c r="A179" s="164">
        <v>27</v>
      </c>
      <c r="B179" s="996" t="s">
        <v>2139</v>
      </c>
      <c r="C179" s="1248"/>
      <c r="D179" s="164" t="str">
        <f t="shared" si="10"/>
        <v>-</v>
      </c>
      <c r="E179" s="993">
        <v>1</v>
      </c>
      <c r="F179" s="993">
        <v>0.6</v>
      </c>
      <c r="G179" s="994">
        <v>634624</v>
      </c>
      <c r="H179" s="995">
        <v>634624</v>
      </c>
      <c r="I179" s="994">
        <f t="shared" si="11"/>
        <v>52885</v>
      </c>
    </row>
    <row r="180" spans="1:9" x14ac:dyDescent="0.2">
      <c r="A180" s="164">
        <v>28</v>
      </c>
      <c r="B180" s="996" t="s">
        <v>2143</v>
      </c>
      <c r="C180" s="1248"/>
      <c r="D180" s="164" t="str">
        <f t="shared" si="10"/>
        <v>-</v>
      </c>
      <c r="E180" s="993">
        <v>1</v>
      </c>
      <c r="F180" s="993">
        <v>0.6</v>
      </c>
      <c r="G180" s="994">
        <v>634624</v>
      </c>
      <c r="H180" s="995">
        <v>740395</v>
      </c>
      <c r="I180" s="994">
        <f t="shared" si="11"/>
        <v>52885</v>
      </c>
    </row>
    <row r="181" spans="1:9" x14ac:dyDescent="0.2">
      <c r="A181" s="164">
        <v>29</v>
      </c>
      <c r="B181" s="996" t="s">
        <v>2142</v>
      </c>
      <c r="C181" s="1248"/>
      <c r="D181" s="164" t="str">
        <f t="shared" si="10"/>
        <v>-</v>
      </c>
      <c r="E181" s="993">
        <v>1</v>
      </c>
      <c r="F181" s="993">
        <v>0.6</v>
      </c>
      <c r="G181" s="994">
        <v>634624</v>
      </c>
      <c r="H181" s="995">
        <v>634624</v>
      </c>
      <c r="I181" s="994">
        <f t="shared" si="11"/>
        <v>52885</v>
      </c>
    </row>
    <row r="182" spans="1:9" ht="25.5" x14ac:dyDescent="0.2">
      <c r="A182" s="164">
        <v>30</v>
      </c>
      <c r="B182" s="996" t="s">
        <v>2144</v>
      </c>
      <c r="C182" s="1248"/>
      <c r="D182" s="164" t="str">
        <f t="shared" si="10"/>
        <v>+</v>
      </c>
      <c r="E182" s="993">
        <v>1</v>
      </c>
      <c r="F182" s="993">
        <v>1</v>
      </c>
      <c r="G182" s="994">
        <v>1057706</v>
      </c>
      <c r="H182" s="995">
        <v>1057706</v>
      </c>
      <c r="I182" s="994">
        <f t="shared" si="11"/>
        <v>88142</v>
      </c>
    </row>
    <row r="183" spans="1:9" x14ac:dyDescent="0.2">
      <c r="A183" s="164">
        <v>31</v>
      </c>
      <c r="B183" s="996" t="s">
        <v>2145</v>
      </c>
      <c r="C183" s="983" t="s">
        <v>3942</v>
      </c>
      <c r="D183" s="164" t="str">
        <f t="shared" si="10"/>
        <v>+</v>
      </c>
      <c r="E183" s="993">
        <v>1</v>
      </c>
      <c r="F183" s="993">
        <v>1</v>
      </c>
      <c r="G183" s="994">
        <v>1881594</v>
      </c>
      <c r="H183" s="995">
        <v>1458236</v>
      </c>
      <c r="I183" s="994">
        <f t="shared" si="11"/>
        <v>156800</v>
      </c>
    </row>
    <row r="184" spans="1:9" x14ac:dyDescent="0.2">
      <c r="A184" s="164"/>
      <c r="B184" s="989" t="s">
        <v>769</v>
      </c>
      <c r="C184" s="983"/>
      <c r="D184" s="164"/>
      <c r="E184" s="993"/>
      <c r="F184" s="993"/>
      <c r="G184" s="990">
        <f>SUM(G185:G207)</f>
        <v>13961728</v>
      </c>
      <c r="H184" s="991">
        <f t="shared" ref="H184:I184" si="13">SUM(H185:H207)</f>
        <v>14006260</v>
      </c>
      <c r="I184" s="990">
        <f t="shared" si="13"/>
        <v>1163471</v>
      </c>
    </row>
    <row r="185" spans="1:9" x14ac:dyDescent="0.2">
      <c r="A185" s="164">
        <v>1</v>
      </c>
      <c r="B185" s="996" t="s">
        <v>2146</v>
      </c>
      <c r="C185" s="1248" t="s">
        <v>4601</v>
      </c>
      <c r="D185" s="164" t="str">
        <f t="shared" si="10"/>
        <v>-</v>
      </c>
      <c r="E185" s="993">
        <v>0.5</v>
      </c>
      <c r="F185" s="993">
        <v>0.6</v>
      </c>
      <c r="G185" s="994">
        <v>317312</v>
      </c>
      <c r="H185" s="995">
        <v>317312</v>
      </c>
      <c r="I185" s="994">
        <f t="shared" si="11"/>
        <v>26443</v>
      </c>
    </row>
    <row r="186" spans="1:9" x14ac:dyDescent="0.2">
      <c r="A186" s="164">
        <v>2</v>
      </c>
      <c r="B186" s="996" t="s">
        <v>2147</v>
      </c>
      <c r="C186" s="1248"/>
      <c r="D186" s="164" t="str">
        <f t="shared" si="10"/>
        <v>-</v>
      </c>
      <c r="E186" s="993">
        <v>0.5</v>
      </c>
      <c r="F186" s="993">
        <v>0.6</v>
      </c>
      <c r="G186" s="994">
        <v>317312</v>
      </c>
      <c r="H186" s="995">
        <v>317312</v>
      </c>
      <c r="I186" s="994">
        <f t="shared" si="11"/>
        <v>26443</v>
      </c>
    </row>
    <row r="187" spans="1:9" x14ac:dyDescent="0.2">
      <c r="A187" s="164">
        <v>3</v>
      </c>
      <c r="B187" s="996" t="s">
        <v>5079</v>
      </c>
      <c r="C187" s="1248" t="s">
        <v>3940</v>
      </c>
      <c r="D187" s="164" t="str">
        <f t="shared" si="10"/>
        <v>-</v>
      </c>
      <c r="E187" s="993">
        <v>1</v>
      </c>
      <c r="F187" s="993">
        <v>0.6</v>
      </c>
      <c r="G187" s="994">
        <v>634624</v>
      </c>
      <c r="H187" s="995">
        <v>475968</v>
      </c>
      <c r="I187" s="994">
        <f t="shared" si="11"/>
        <v>52885</v>
      </c>
    </row>
    <row r="188" spans="1:9" x14ac:dyDescent="0.2">
      <c r="A188" s="164">
        <v>4</v>
      </c>
      <c r="B188" s="996" t="s">
        <v>2148</v>
      </c>
      <c r="C188" s="1248"/>
      <c r="D188" s="164" t="str">
        <f t="shared" si="10"/>
        <v>-</v>
      </c>
      <c r="E188" s="993">
        <v>1</v>
      </c>
      <c r="F188" s="993">
        <v>0.6</v>
      </c>
      <c r="G188" s="994">
        <v>634624</v>
      </c>
      <c r="H188" s="995">
        <v>634624</v>
      </c>
      <c r="I188" s="994">
        <f t="shared" si="11"/>
        <v>52885</v>
      </c>
    </row>
    <row r="189" spans="1:9" x14ac:dyDescent="0.2">
      <c r="A189" s="164">
        <v>5</v>
      </c>
      <c r="B189" s="996" t="s">
        <v>5080</v>
      </c>
      <c r="C189" s="1248"/>
      <c r="D189" s="164" t="str">
        <f t="shared" ref="D189:D252" si="14">IF(F189=1,"+","-")</f>
        <v>-</v>
      </c>
      <c r="E189" s="993">
        <v>1</v>
      </c>
      <c r="F189" s="993">
        <v>0.6</v>
      </c>
      <c r="G189" s="994">
        <v>634624</v>
      </c>
      <c r="H189" s="995">
        <v>634624</v>
      </c>
      <c r="I189" s="994">
        <f t="shared" ref="I189:I252" si="15">G189/12</f>
        <v>52885</v>
      </c>
    </row>
    <row r="190" spans="1:9" x14ac:dyDescent="0.2">
      <c r="A190" s="164">
        <v>6</v>
      </c>
      <c r="B190" s="996" t="s">
        <v>5081</v>
      </c>
      <c r="C190" s="1248"/>
      <c r="D190" s="164" t="str">
        <f t="shared" si="14"/>
        <v>-</v>
      </c>
      <c r="E190" s="993">
        <v>1</v>
      </c>
      <c r="F190" s="993">
        <v>0.6</v>
      </c>
      <c r="G190" s="994">
        <v>634624</v>
      </c>
      <c r="H190" s="995">
        <v>634624</v>
      </c>
      <c r="I190" s="994">
        <f t="shared" si="15"/>
        <v>52885</v>
      </c>
    </row>
    <row r="191" spans="1:9" x14ac:dyDescent="0.2">
      <c r="A191" s="164">
        <v>7</v>
      </c>
      <c r="B191" s="996" t="s">
        <v>2149</v>
      </c>
      <c r="C191" s="1248"/>
      <c r="D191" s="164" t="str">
        <f t="shared" si="14"/>
        <v>-</v>
      </c>
      <c r="E191" s="993">
        <v>1</v>
      </c>
      <c r="F191" s="993">
        <v>0.6</v>
      </c>
      <c r="G191" s="994">
        <v>634624</v>
      </c>
      <c r="H191" s="995">
        <v>634624</v>
      </c>
      <c r="I191" s="994">
        <f t="shared" si="15"/>
        <v>52885</v>
      </c>
    </row>
    <row r="192" spans="1:9" x14ac:dyDescent="0.2">
      <c r="A192" s="164">
        <v>8</v>
      </c>
      <c r="B192" s="996" t="s">
        <v>5082</v>
      </c>
      <c r="C192" s="1248"/>
      <c r="D192" s="164" t="str">
        <f t="shared" si="14"/>
        <v>-</v>
      </c>
      <c r="E192" s="993">
        <v>1</v>
      </c>
      <c r="F192" s="993">
        <v>0.6</v>
      </c>
      <c r="G192" s="994">
        <v>634624</v>
      </c>
      <c r="H192" s="995">
        <v>634624</v>
      </c>
      <c r="I192" s="994">
        <f t="shared" si="15"/>
        <v>52885</v>
      </c>
    </row>
    <row r="193" spans="1:9" x14ac:dyDescent="0.2">
      <c r="A193" s="164">
        <v>9</v>
      </c>
      <c r="B193" s="996" t="s">
        <v>5083</v>
      </c>
      <c r="C193" s="1248"/>
      <c r="D193" s="164" t="str">
        <f t="shared" si="14"/>
        <v>-</v>
      </c>
      <c r="E193" s="993">
        <v>1</v>
      </c>
      <c r="F193" s="993">
        <v>0.6</v>
      </c>
      <c r="G193" s="994">
        <v>634624</v>
      </c>
      <c r="H193" s="995">
        <v>634624</v>
      </c>
      <c r="I193" s="994">
        <f t="shared" si="15"/>
        <v>52885</v>
      </c>
    </row>
    <row r="194" spans="1:9" x14ac:dyDescent="0.2">
      <c r="A194" s="164">
        <v>10</v>
      </c>
      <c r="B194" s="996" t="s">
        <v>2150</v>
      </c>
      <c r="C194" s="1248"/>
      <c r="D194" s="164" t="str">
        <f t="shared" si="14"/>
        <v>-</v>
      </c>
      <c r="E194" s="993">
        <v>1</v>
      </c>
      <c r="F194" s="993">
        <v>0.6</v>
      </c>
      <c r="G194" s="994">
        <v>634624</v>
      </c>
      <c r="H194" s="995">
        <v>634624</v>
      </c>
      <c r="I194" s="994">
        <f t="shared" si="15"/>
        <v>52885</v>
      </c>
    </row>
    <row r="195" spans="1:9" x14ac:dyDescent="0.2">
      <c r="A195" s="164">
        <v>11</v>
      </c>
      <c r="B195" s="996" t="s">
        <v>2152</v>
      </c>
      <c r="C195" s="1248"/>
      <c r="D195" s="164" t="str">
        <f t="shared" si="14"/>
        <v>-</v>
      </c>
      <c r="E195" s="993">
        <v>1</v>
      </c>
      <c r="F195" s="993">
        <v>0.6</v>
      </c>
      <c r="G195" s="994">
        <v>634624</v>
      </c>
      <c r="H195" s="995">
        <v>634624</v>
      </c>
      <c r="I195" s="994">
        <f t="shared" si="15"/>
        <v>52885</v>
      </c>
    </row>
    <row r="196" spans="1:9" x14ac:dyDescent="0.2">
      <c r="A196" s="164">
        <v>12</v>
      </c>
      <c r="B196" s="996" t="s">
        <v>5084</v>
      </c>
      <c r="C196" s="1248"/>
      <c r="D196" s="164" t="str">
        <f t="shared" si="14"/>
        <v>-</v>
      </c>
      <c r="E196" s="993">
        <v>1</v>
      </c>
      <c r="F196" s="993">
        <v>0.6</v>
      </c>
      <c r="G196" s="994">
        <v>634624</v>
      </c>
      <c r="H196" s="995">
        <v>634624</v>
      </c>
      <c r="I196" s="994">
        <f t="shared" si="15"/>
        <v>52885</v>
      </c>
    </row>
    <row r="197" spans="1:9" x14ac:dyDescent="0.2">
      <c r="A197" s="164">
        <v>13</v>
      </c>
      <c r="B197" s="996" t="s">
        <v>2151</v>
      </c>
      <c r="C197" s="1248"/>
      <c r="D197" s="164" t="str">
        <f t="shared" si="14"/>
        <v>-</v>
      </c>
      <c r="E197" s="993">
        <v>1</v>
      </c>
      <c r="F197" s="993">
        <v>0.6</v>
      </c>
      <c r="G197" s="994">
        <v>634624</v>
      </c>
      <c r="H197" s="995">
        <v>634624</v>
      </c>
      <c r="I197" s="994">
        <f t="shared" si="15"/>
        <v>52885</v>
      </c>
    </row>
    <row r="198" spans="1:9" x14ac:dyDescent="0.2">
      <c r="A198" s="164">
        <v>14</v>
      </c>
      <c r="B198" s="996" t="s">
        <v>2154</v>
      </c>
      <c r="C198" s="1248"/>
      <c r="D198" s="164" t="str">
        <f t="shared" si="14"/>
        <v>-</v>
      </c>
      <c r="E198" s="993">
        <v>1</v>
      </c>
      <c r="F198" s="993">
        <v>0.6</v>
      </c>
      <c r="G198" s="994">
        <v>634624</v>
      </c>
      <c r="H198" s="995">
        <v>634624</v>
      </c>
      <c r="I198" s="994">
        <f t="shared" si="15"/>
        <v>52885</v>
      </c>
    </row>
    <row r="199" spans="1:9" x14ac:dyDescent="0.2">
      <c r="A199" s="164">
        <v>15</v>
      </c>
      <c r="B199" s="996" t="s">
        <v>5085</v>
      </c>
      <c r="C199" s="1248"/>
      <c r="D199" s="164" t="str">
        <f t="shared" si="14"/>
        <v>-</v>
      </c>
      <c r="E199" s="993">
        <v>1</v>
      </c>
      <c r="F199" s="993">
        <v>0.6</v>
      </c>
      <c r="G199" s="994">
        <v>634624</v>
      </c>
      <c r="H199" s="995">
        <v>634624</v>
      </c>
      <c r="I199" s="994">
        <f t="shared" si="15"/>
        <v>52885</v>
      </c>
    </row>
    <row r="200" spans="1:9" x14ac:dyDescent="0.2">
      <c r="A200" s="164">
        <v>16</v>
      </c>
      <c r="B200" s="996" t="s">
        <v>5086</v>
      </c>
      <c r="C200" s="1248"/>
      <c r="D200" s="164" t="str">
        <f t="shared" si="14"/>
        <v>-</v>
      </c>
      <c r="E200" s="993">
        <v>1</v>
      </c>
      <c r="F200" s="993">
        <v>0.6</v>
      </c>
      <c r="G200" s="994">
        <v>634624</v>
      </c>
      <c r="H200" s="995">
        <v>634624</v>
      </c>
      <c r="I200" s="994">
        <f t="shared" si="15"/>
        <v>52885</v>
      </c>
    </row>
    <row r="201" spans="1:9" x14ac:dyDescent="0.2">
      <c r="A201" s="164">
        <v>17</v>
      </c>
      <c r="B201" s="996" t="s">
        <v>2155</v>
      </c>
      <c r="C201" s="1248"/>
      <c r="D201" s="164" t="str">
        <f t="shared" si="14"/>
        <v>-</v>
      </c>
      <c r="E201" s="993">
        <v>1</v>
      </c>
      <c r="F201" s="993">
        <v>0.6</v>
      </c>
      <c r="G201" s="994">
        <v>634624</v>
      </c>
      <c r="H201" s="995">
        <v>634624</v>
      </c>
      <c r="I201" s="994">
        <f t="shared" si="15"/>
        <v>52885</v>
      </c>
    </row>
    <row r="202" spans="1:9" x14ac:dyDescent="0.2">
      <c r="A202" s="164">
        <v>18</v>
      </c>
      <c r="B202" s="996" t="s">
        <v>2153</v>
      </c>
      <c r="C202" s="1248"/>
      <c r="D202" s="164" t="str">
        <f t="shared" si="14"/>
        <v>-</v>
      </c>
      <c r="E202" s="993">
        <v>1</v>
      </c>
      <c r="F202" s="993">
        <v>0.6</v>
      </c>
      <c r="G202" s="994">
        <v>634624</v>
      </c>
      <c r="H202" s="995">
        <v>634624</v>
      </c>
      <c r="I202" s="994">
        <f t="shared" si="15"/>
        <v>52885</v>
      </c>
    </row>
    <row r="203" spans="1:9" x14ac:dyDescent="0.2">
      <c r="A203" s="164">
        <v>19</v>
      </c>
      <c r="B203" s="996" t="s">
        <v>2156</v>
      </c>
      <c r="C203" s="1248"/>
      <c r="D203" s="164" t="str">
        <f t="shared" si="14"/>
        <v>-</v>
      </c>
      <c r="E203" s="993">
        <v>1</v>
      </c>
      <c r="F203" s="993">
        <v>0.6</v>
      </c>
      <c r="G203" s="994">
        <v>634624</v>
      </c>
      <c r="H203" s="995">
        <v>634624</v>
      </c>
      <c r="I203" s="994">
        <f t="shared" si="15"/>
        <v>52885</v>
      </c>
    </row>
    <row r="204" spans="1:9" x14ac:dyDescent="0.2">
      <c r="A204" s="164">
        <v>20</v>
      </c>
      <c r="B204" s="996" t="s">
        <v>2157</v>
      </c>
      <c r="C204" s="1248"/>
      <c r="D204" s="164" t="str">
        <f t="shared" si="14"/>
        <v>-</v>
      </c>
      <c r="E204" s="993">
        <v>1</v>
      </c>
      <c r="F204" s="993">
        <v>0.6</v>
      </c>
      <c r="G204" s="994">
        <v>634624</v>
      </c>
      <c r="H204" s="995">
        <v>634624</v>
      </c>
      <c r="I204" s="994">
        <f t="shared" si="15"/>
        <v>52885</v>
      </c>
    </row>
    <row r="205" spans="1:9" x14ac:dyDescent="0.2">
      <c r="A205" s="164">
        <v>21</v>
      </c>
      <c r="B205" s="996" t="s">
        <v>2158</v>
      </c>
      <c r="C205" s="1248"/>
      <c r="D205" s="164" t="str">
        <f t="shared" si="14"/>
        <v>-</v>
      </c>
      <c r="E205" s="993">
        <v>1</v>
      </c>
      <c r="F205" s="993">
        <v>0.6</v>
      </c>
      <c r="G205" s="994">
        <v>634624</v>
      </c>
      <c r="H205" s="995">
        <v>634624</v>
      </c>
      <c r="I205" s="994">
        <f t="shared" si="15"/>
        <v>52885</v>
      </c>
    </row>
    <row r="206" spans="1:9" x14ac:dyDescent="0.2">
      <c r="A206" s="164">
        <v>22</v>
      </c>
      <c r="B206" s="996" t="s">
        <v>2159</v>
      </c>
      <c r="C206" s="1248"/>
      <c r="D206" s="164" t="str">
        <f t="shared" si="14"/>
        <v>-</v>
      </c>
      <c r="E206" s="993">
        <v>1</v>
      </c>
      <c r="F206" s="993">
        <v>0.6</v>
      </c>
      <c r="G206" s="994">
        <v>634624</v>
      </c>
      <c r="H206" s="995">
        <v>736218</v>
      </c>
      <c r="I206" s="994">
        <f t="shared" si="15"/>
        <v>52885</v>
      </c>
    </row>
    <row r="207" spans="1:9" x14ac:dyDescent="0.2">
      <c r="A207" s="164">
        <v>23</v>
      </c>
      <c r="B207" s="996" t="s">
        <v>5087</v>
      </c>
      <c r="C207" s="1248"/>
      <c r="D207" s="164" t="str">
        <f t="shared" si="14"/>
        <v>-</v>
      </c>
      <c r="E207" s="993">
        <v>1</v>
      </c>
      <c r="F207" s="993">
        <v>0.6</v>
      </c>
      <c r="G207" s="994">
        <v>634624</v>
      </c>
      <c r="H207" s="995">
        <v>736218</v>
      </c>
      <c r="I207" s="994">
        <f t="shared" si="15"/>
        <v>52885</v>
      </c>
    </row>
    <row r="208" spans="1:9" x14ac:dyDescent="0.2">
      <c r="A208" s="164"/>
      <c r="B208" s="989" t="s">
        <v>403</v>
      </c>
      <c r="C208" s="983"/>
      <c r="D208" s="164"/>
      <c r="E208" s="993"/>
      <c r="F208" s="993"/>
      <c r="G208" s="990">
        <f>SUM(G209:G235)</f>
        <v>15125204</v>
      </c>
      <c r="H208" s="991">
        <f t="shared" ref="H208:I208" si="16">SUM(H209:H235)</f>
        <v>15045878</v>
      </c>
      <c r="I208" s="990">
        <f t="shared" si="16"/>
        <v>1260431</v>
      </c>
    </row>
    <row r="209" spans="1:9" x14ac:dyDescent="0.2">
      <c r="A209" s="164">
        <v>1</v>
      </c>
      <c r="B209" s="996" t="s">
        <v>5088</v>
      </c>
      <c r="C209" s="1248" t="s">
        <v>4601</v>
      </c>
      <c r="D209" s="164" t="str">
        <f t="shared" si="14"/>
        <v>-</v>
      </c>
      <c r="E209" s="993">
        <v>0.5</v>
      </c>
      <c r="F209" s="993">
        <v>0.6</v>
      </c>
      <c r="G209" s="994">
        <v>317312</v>
      </c>
      <c r="H209" s="995">
        <v>317312</v>
      </c>
      <c r="I209" s="994">
        <f t="shared" si="15"/>
        <v>26443</v>
      </c>
    </row>
    <row r="210" spans="1:9" x14ac:dyDescent="0.2">
      <c r="A210" s="164">
        <v>2</v>
      </c>
      <c r="B210" s="996" t="s">
        <v>5089</v>
      </c>
      <c r="C210" s="1248"/>
      <c r="D210" s="164" t="str">
        <f t="shared" si="14"/>
        <v>-</v>
      </c>
      <c r="E210" s="993">
        <v>0.5</v>
      </c>
      <c r="F210" s="993">
        <v>0.6</v>
      </c>
      <c r="G210" s="994">
        <v>317312</v>
      </c>
      <c r="H210" s="995">
        <v>317312</v>
      </c>
      <c r="I210" s="994">
        <f t="shared" si="15"/>
        <v>26443</v>
      </c>
    </row>
    <row r="211" spans="1:9" x14ac:dyDescent="0.2">
      <c r="A211" s="164">
        <v>3</v>
      </c>
      <c r="B211" s="996" t="s">
        <v>5090</v>
      </c>
      <c r="C211" s="1248"/>
      <c r="D211" s="164" t="str">
        <f t="shared" si="14"/>
        <v>-</v>
      </c>
      <c r="E211" s="993">
        <v>0.5</v>
      </c>
      <c r="F211" s="993">
        <v>0.6</v>
      </c>
      <c r="G211" s="994">
        <v>317312</v>
      </c>
      <c r="H211" s="995">
        <v>396640</v>
      </c>
      <c r="I211" s="994">
        <f t="shared" si="15"/>
        <v>26443</v>
      </c>
    </row>
    <row r="212" spans="1:9" x14ac:dyDescent="0.2">
      <c r="A212" s="164">
        <v>4</v>
      </c>
      <c r="B212" s="996" t="s">
        <v>5091</v>
      </c>
      <c r="C212" s="1248"/>
      <c r="D212" s="164" t="str">
        <f t="shared" si="14"/>
        <v>-</v>
      </c>
      <c r="E212" s="993">
        <v>0.5</v>
      </c>
      <c r="F212" s="993">
        <v>0.6</v>
      </c>
      <c r="G212" s="994">
        <v>317312</v>
      </c>
      <c r="H212" s="995">
        <v>317312</v>
      </c>
      <c r="I212" s="994">
        <f t="shared" si="15"/>
        <v>26443</v>
      </c>
    </row>
    <row r="213" spans="1:9" x14ac:dyDescent="0.2">
      <c r="A213" s="164">
        <v>5</v>
      </c>
      <c r="B213" s="996" t="s">
        <v>5092</v>
      </c>
      <c r="C213" s="1248"/>
      <c r="D213" s="164" t="str">
        <f t="shared" si="14"/>
        <v>-</v>
      </c>
      <c r="E213" s="993">
        <v>0.5</v>
      </c>
      <c r="F213" s="993">
        <v>0.6</v>
      </c>
      <c r="G213" s="994">
        <v>317312</v>
      </c>
      <c r="H213" s="995">
        <v>555296</v>
      </c>
      <c r="I213" s="994">
        <f t="shared" si="15"/>
        <v>26443</v>
      </c>
    </row>
    <row r="214" spans="1:9" x14ac:dyDescent="0.2">
      <c r="A214" s="164">
        <v>6</v>
      </c>
      <c r="B214" s="996" t="s">
        <v>5093</v>
      </c>
      <c r="C214" s="1248"/>
      <c r="D214" s="164" t="str">
        <f t="shared" si="14"/>
        <v>-</v>
      </c>
      <c r="E214" s="993">
        <v>0.5</v>
      </c>
      <c r="F214" s="993">
        <v>0.6</v>
      </c>
      <c r="G214" s="994">
        <v>317312</v>
      </c>
      <c r="H214" s="995">
        <v>317312</v>
      </c>
      <c r="I214" s="994">
        <f t="shared" si="15"/>
        <v>26443</v>
      </c>
    </row>
    <row r="215" spans="1:9" x14ac:dyDescent="0.2">
      <c r="A215" s="164">
        <v>7</v>
      </c>
      <c r="B215" s="996" t="s">
        <v>5094</v>
      </c>
      <c r="C215" s="1248"/>
      <c r="D215" s="164" t="str">
        <f t="shared" si="14"/>
        <v>-</v>
      </c>
      <c r="E215" s="993">
        <v>0.5</v>
      </c>
      <c r="F215" s="993">
        <v>0.6</v>
      </c>
      <c r="G215" s="994">
        <v>317312</v>
      </c>
      <c r="H215" s="995">
        <v>555296</v>
      </c>
      <c r="I215" s="994">
        <f t="shared" si="15"/>
        <v>26443</v>
      </c>
    </row>
    <row r="216" spans="1:9" x14ac:dyDescent="0.2">
      <c r="A216" s="164">
        <v>8</v>
      </c>
      <c r="B216" s="996" t="s">
        <v>5095</v>
      </c>
      <c r="C216" s="1248"/>
      <c r="D216" s="164" t="str">
        <f t="shared" si="14"/>
        <v>-</v>
      </c>
      <c r="E216" s="993">
        <v>0.5</v>
      </c>
      <c r="F216" s="993">
        <v>0.6</v>
      </c>
      <c r="G216" s="994">
        <v>317312</v>
      </c>
      <c r="H216" s="995">
        <v>317312</v>
      </c>
      <c r="I216" s="994">
        <f t="shared" si="15"/>
        <v>26443</v>
      </c>
    </row>
    <row r="217" spans="1:9" x14ac:dyDescent="0.2">
      <c r="A217" s="164">
        <v>9</v>
      </c>
      <c r="B217" s="996" t="s">
        <v>5096</v>
      </c>
      <c r="C217" s="1248"/>
      <c r="D217" s="164" t="str">
        <f t="shared" si="14"/>
        <v>-</v>
      </c>
      <c r="E217" s="993">
        <v>0.5</v>
      </c>
      <c r="F217" s="993">
        <v>0.6</v>
      </c>
      <c r="G217" s="994">
        <v>317312</v>
      </c>
      <c r="H217" s="995">
        <v>555296</v>
      </c>
      <c r="I217" s="994">
        <f t="shared" si="15"/>
        <v>26443</v>
      </c>
    </row>
    <row r="218" spans="1:9" x14ac:dyDescent="0.2">
      <c r="A218" s="164">
        <v>10</v>
      </c>
      <c r="B218" s="996" t="s">
        <v>5097</v>
      </c>
      <c r="C218" s="1248" t="s">
        <v>3940</v>
      </c>
      <c r="D218" s="164" t="str">
        <f t="shared" si="14"/>
        <v>-</v>
      </c>
      <c r="E218" s="993">
        <v>1</v>
      </c>
      <c r="F218" s="993">
        <v>0.6</v>
      </c>
      <c r="G218" s="994">
        <v>634624</v>
      </c>
      <c r="H218" s="995">
        <v>396640</v>
      </c>
      <c r="I218" s="994">
        <f t="shared" si="15"/>
        <v>52885</v>
      </c>
    </row>
    <row r="219" spans="1:9" x14ac:dyDescent="0.2">
      <c r="A219" s="164">
        <v>11</v>
      </c>
      <c r="B219" s="996" t="s">
        <v>5098</v>
      </c>
      <c r="C219" s="1248"/>
      <c r="D219" s="164" t="str">
        <f t="shared" si="14"/>
        <v>-</v>
      </c>
      <c r="E219" s="993">
        <v>1</v>
      </c>
      <c r="F219" s="993">
        <v>0.6</v>
      </c>
      <c r="G219" s="994">
        <v>634624</v>
      </c>
      <c r="H219" s="995">
        <v>634624</v>
      </c>
      <c r="I219" s="994">
        <f t="shared" si="15"/>
        <v>52885</v>
      </c>
    </row>
    <row r="220" spans="1:9" x14ac:dyDescent="0.2">
      <c r="A220" s="164">
        <v>12</v>
      </c>
      <c r="B220" s="996" t="s">
        <v>5099</v>
      </c>
      <c r="C220" s="1248"/>
      <c r="D220" s="164" t="str">
        <f t="shared" si="14"/>
        <v>-</v>
      </c>
      <c r="E220" s="993">
        <v>1</v>
      </c>
      <c r="F220" s="993">
        <v>0.6</v>
      </c>
      <c r="G220" s="994">
        <v>634624</v>
      </c>
      <c r="H220" s="995">
        <v>634624</v>
      </c>
      <c r="I220" s="994">
        <f t="shared" si="15"/>
        <v>52885</v>
      </c>
    </row>
    <row r="221" spans="1:9" x14ac:dyDescent="0.2">
      <c r="A221" s="164">
        <v>13</v>
      </c>
      <c r="B221" s="996" t="s">
        <v>5100</v>
      </c>
      <c r="C221" s="1248"/>
      <c r="D221" s="164" t="str">
        <f t="shared" si="14"/>
        <v>-</v>
      </c>
      <c r="E221" s="993">
        <v>1</v>
      </c>
      <c r="F221" s="993">
        <v>0.6</v>
      </c>
      <c r="G221" s="994">
        <v>634624</v>
      </c>
      <c r="H221" s="995">
        <v>634624</v>
      </c>
      <c r="I221" s="994">
        <f t="shared" si="15"/>
        <v>52885</v>
      </c>
    </row>
    <row r="222" spans="1:9" x14ac:dyDescent="0.2">
      <c r="A222" s="164">
        <v>14</v>
      </c>
      <c r="B222" s="996" t="s">
        <v>5101</v>
      </c>
      <c r="C222" s="1248"/>
      <c r="D222" s="164" t="str">
        <f t="shared" si="14"/>
        <v>-</v>
      </c>
      <c r="E222" s="993">
        <v>1</v>
      </c>
      <c r="F222" s="993">
        <v>0.6</v>
      </c>
      <c r="G222" s="994">
        <v>634624</v>
      </c>
      <c r="H222" s="995">
        <v>634624</v>
      </c>
      <c r="I222" s="994">
        <f t="shared" si="15"/>
        <v>52885</v>
      </c>
    </row>
    <row r="223" spans="1:9" x14ac:dyDescent="0.2">
      <c r="A223" s="164">
        <v>15</v>
      </c>
      <c r="B223" s="996" t="s">
        <v>5102</v>
      </c>
      <c r="C223" s="1248"/>
      <c r="D223" s="164" t="str">
        <f t="shared" si="14"/>
        <v>-</v>
      </c>
      <c r="E223" s="993">
        <v>1</v>
      </c>
      <c r="F223" s="993">
        <v>0.6</v>
      </c>
      <c r="G223" s="994">
        <v>634624</v>
      </c>
      <c r="H223" s="995">
        <v>634624</v>
      </c>
      <c r="I223" s="994">
        <f t="shared" si="15"/>
        <v>52885</v>
      </c>
    </row>
    <row r="224" spans="1:9" x14ac:dyDescent="0.2">
      <c r="A224" s="164">
        <v>16</v>
      </c>
      <c r="B224" s="996" t="s">
        <v>5103</v>
      </c>
      <c r="C224" s="1248"/>
      <c r="D224" s="164" t="str">
        <f t="shared" si="14"/>
        <v>-</v>
      </c>
      <c r="E224" s="993">
        <v>1</v>
      </c>
      <c r="F224" s="993">
        <v>0.6</v>
      </c>
      <c r="G224" s="994">
        <v>634624</v>
      </c>
      <c r="H224" s="995">
        <v>634624</v>
      </c>
      <c r="I224" s="994">
        <f t="shared" si="15"/>
        <v>52885</v>
      </c>
    </row>
    <row r="225" spans="1:9" x14ac:dyDescent="0.2">
      <c r="A225" s="164">
        <v>17</v>
      </c>
      <c r="B225" s="996" t="s">
        <v>5104</v>
      </c>
      <c r="C225" s="1248"/>
      <c r="D225" s="164" t="str">
        <f t="shared" si="14"/>
        <v>-</v>
      </c>
      <c r="E225" s="993">
        <v>1</v>
      </c>
      <c r="F225" s="993">
        <v>0.6</v>
      </c>
      <c r="G225" s="994">
        <v>634624</v>
      </c>
      <c r="H225" s="995">
        <v>634624</v>
      </c>
      <c r="I225" s="994">
        <f t="shared" si="15"/>
        <v>52885</v>
      </c>
    </row>
    <row r="226" spans="1:9" x14ac:dyDescent="0.2">
      <c r="A226" s="164">
        <v>18</v>
      </c>
      <c r="B226" s="996" t="s">
        <v>5105</v>
      </c>
      <c r="C226" s="1248"/>
      <c r="D226" s="164" t="str">
        <f t="shared" si="14"/>
        <v>-</v>
      </c>
      <c r="E226" s="993">
        <v>1</v>
      </c>
      <c r="F226" s="993">
        <v>0.6</v>
      </c>
      <c r="G226" s="994">
        <v>634624</v>
      </c>
      <c r="H226" s="995">
        <v>634624</v>
      </c>
      <c r="I226" s="994">
        <f t="shared" si="15"/>
        <v>52885</v>
      </c>
    </row>
    <row r="227" spans="1:9" x14ac:dyDescent="0.2">
      <c r="A227" s="164">
        <v>19</v>
      </c>
      <c r="B227" s="996" t="s">
        <v>5106</v>
      </c>
      <c r="C227" s="1248"/>
      <c r="D227" s="164" t="str">
        <f t="shared" si="14"/>
        <v>-</v>
      </c>
      <c r="E227" s="993">
        <v>1</v>
      </c>
      <c r="F227" s="993">
        <v>0.6</v>
      </c>
      <c r="G227" s="994">
        <v>634624</v>
      </c>
      <c r="H227" s="995">
        <v>634624</v>
      </c>
      <c r="I227" s="994">
        <f t="shared" si="15"/>
        <v>52885</v>
      </c>
    </row>
    <row r="228" spans="1:9" x14ac:dyDescent="0.2">
      <c r="A228" s="164">
        <v>20</v>
      </c>
      <c r="B228" s="996" t="s">
        <v>5107</v>
      </c>
      <c r="C228" s="1248"/>
      <c r="D228" s="164" t="str">
        <f t="shared" si="14"/>
        <v>-</v>
      </c>
      <c r="E228" s="993">
        <v>1</v>
      </c>
      <c r="F228" s="993">
        <v>0.6</v>
      </c>
      <c r="G228" s="994">
        <v>634624</v>
      </c>
      <c r="H228" s="995">
        <v>634624</v>
      </c>
      <c r="I228" s="994">
        <f t="shared" si="15"/>
        <v>52885</v>
      </c>
    </row>
    <row r="229" spans="1:9" x14ac:dyDescent="0.2">
      <c r="A229" s="164">
        <v>21</v>
      </c>
      <c r="B229" s="996" t="s">
        <v>5108</v>
      </c>
      <c r="C229" s="1248"/>
      <c r="D229" s="164" t="str">
        <f t="shared" si="14"/>
        <v>-</v>
      </c>
      <c r="E229" s="993">
        <v>1</v>
      </c>
      <c r="F229" s="993">
        <v>0.6</v>
      </c>
      <c r="G229" s="994">
        <v>634624</v>
      </c>
      <c r="H229" s="995">
        <v>634624</v>
      </c>
      <c r="I229" s="994">
        <f t="shared" si="15"/>
        <v>52885</v>
      </c>
    </row>
    <row r="230" spans="1:9" x14ac:dyDescent="0.2">
      <c r="A230" s="164">
        <v>22</v>
      </c>
      <c r="B230" s="996" t="s">
        <v>5109</v>
      </c>
      <c r="C230" s="1248"/>
      <c r="D230" s="164" t="str">
        <f t="shared" si="14"/>
        <v>-</v>
      </c>
      <c r="E230" s="993">
        <v>1</v>
      </c>
      <c r="F230" s="993">
        <v>0.6</v>
      </c>
      <c r="G230" s="994">
        <v>634624</v>
      </c>
      <c r="H230" s="995">
        <v>634624</v>
      </c>
      <c r="I230" s="994">
        <f t="shared" si="15"/>
        <v>52885</v>
      </c>
    </row>
    <row r="231" spans="1:9" x14ac:dyDescent="0.2">
      <c r="A231" s="164">
        <v>23</v>
      </c>
      <c r="B231" s="996" t="s">
        <v>5110</v>
      </c>
      <c r="C231" s="1248"/>
      <c r="D231" s="164" t="str">
        <f t="shared" si="14"/>
        <v>-</v>
      </c>
      <c r="E231" s="993">
        <v>1</v>
      </c>
      <c r="F231" s="993">
        <v>0.6</v>
      </c>
      <c r="G231" s="994">
        <v>634624</v>
      </c>
      <c r="H231" s="995">
        <v>634624</v>
      </c>
      <c r="I231" s="994">
        <f t="shared" si="15"/>
        <v>52885</v>
      </c>
    </row>
    <row r="232" spans="1:9" x14ac:dyDescent="0.2">
      <c r="A232" s="164">
        <v>24</v>
      </c>
      <c r="B232" s="996" t="s">
        <v>5111</v>
      </c>
      <c r="C232" s="1248"/>
      <c r="D232" s="164" t="str">
        <f t="shared" si="14"/>
        <v>-</v>
      </c>
      <c r="E232" s="993">
        <v>1</v>
      </c>
      <c r="F232" s="993">
        <v>0.6</v>
      </c>
      <c r="G232" s="994">
        <v>634624</v>
      </c>
      <c r="H232" s="995">
        <v>634624</v>
      </c>
      <c r="I232" s="994">
        <f t="shared" si="15"/>
        <v>52885</v>
      </c>
    </row>
    <row r="233" spans="1:9" x14ac:dyDescent="0.2">
      <c r="A233" s="164">
        <v>25</v>
      </c>
      <c r="B233" s="996" t="s">
        <v>5112</v>
      </c>
      <c r="C233" s="1248"/>
      <c r="D233" s="164" t="str">
        <f t="shared" si="14"/>
        <v>+</v>
      </c>
      <c r="E233" s="993">
        <v>1</v>
      </c>
      <c r="F233" s="993">
        <v>1</v>
      </c>
      <c r="G233" s="994">
        <v>1057706</v>
      </c>
      <c r="H233" s="995">
        <v>740395</v>
      </c>
      <c r="I233" s="994">
        <f t="shared" si="15"/>
        <v>88142</v>
      </c>
    </row>
    <row r="234" spans="1:9" x14ac:dyDescent="0.2">
      <c r="A234" s="164">
        <v>26</v>
      </c>
      <c r="B234" s="996" t="s">
        <v>5113</v>
      </c>
      <c r="C234" s="1248"/>
      <c r="D234" s="164" t="str">
        <f t="shared" si="14"/>
        <v>-</v>
      </c>
      <c r="E234" s="993">
        <v>1</v>
      </c>
      <c r="F234" s="993">
        <v>0.6</v>
      </c>
      <c r="G234" s="994">
        <v>634624</v>
      </c>
      <c r="H234" s="995">
        <v>634624</v>
      </c>
      <c r="I234" s="994">
        <f t="shared" si="15"/>
        <v>52885</v>
      </c>
    </row>
    <row r="235" spans="1:9" x14ac:dyDescent="0.2">
      <c r="A235" s="164">
        <v>27</v>
      </c>
      <c r="B235" s="996" t="s">
        <v>5114</v>
      </c>
      <c r="C235" s="1248"/>
      <c r="D235" s="164" t="str">
        <f t="shared" si="14"/>
        <v>+</v>
      </c>
      <c r="E235" s="993">
        <v>1</v>
      </c>
      <c r="F235" s="993">
        <v>1</v>
      </c>
      <c r="G235" s="994">
        <v>1057706</v>
      </c>
      <c r="H235" s="995">
        <v>740395</v>
      </c>
      <c r="I235" s="994">
        <f t="shared" si="15"/>
        <v>88142</v>
      </c>
    </row>
    <row r="236" spans="1:9" x14ac:dyDescent="0.2">
      <c r="A236" s="164"/>
      <c r="B236" s="989" t="s">
        <v>770</v>
      </c>
      <c r="C236" s="983"/>
      <c r="D236" s="164"/>
      <c r="E236" s="993"/>
      <c r="F236" s="993"/>
      <c r="G236" s="990">
        <f>SUM(G237:G254)</f>
        <v>10471294</v>
      </c>
      <c r="H236" s="991">
        <f t="shared" ref="H236:I236" si="17">SUM(H237:H254)</f>
        <v>10920820</v>
      </c>
      <c r="I236" s="990">
        <f t="shared" si="17"/>
        <v>872606</v>
      </c>
    </row>
    <row r="237" spans="1:9" x14ac:dyDescent="0.2">
      <c r="A237" s="164">
        <v>1</v>
      </c>
      <c r="B237" s="996" t="s">
        <v>4612</v>
      </c>
      <c r="C237" s="1248" t="s">
        <v>4601</v>
      </c>
      <c r="D237" s="164" t="str">
        <f t="shared" si="14"/>
        <v>-</v>
      </c>
      <c r="E237" s="993">
        <v>0.5</v>
      </c>
      <c r="F237" s="993">
        <v>0.6</v>
      </c>
      <c r="G237" s="994">
        <v>317312</v>
      </c>
      <c r="H237" s="995">
        <v>317312</v>
      </c>
      <c r="I237" s="994">
        <f t="shared" si="15"/>
        <v>26443</v>
      </c>
    </row>
    <row r="238" spans="1:9" x14ac:dyDescent="0.2">
      <c r="A238" s="164">
        <v>2</v>
      </c>
      <c r="B238" s="996" t="s">
        <v>2186</v>
      </c>
      <c r="C238" s="1248"/>
      <c r="D238" s="164" t="str">
        <f t="shared" si="14"/>
        <v>-</v>
      </c>
      <c r="E238" s="993">
        <v>0.5</v>
      </c>
      <c r="F238" s="993">
        <v>0.6</v>
      </c>
      <c r="G238" s="994">
        <v>317312</v>
      </c>
      <c r="H238" s="995">
        <v>317312</v>
      </c>
      <c r="I238" s="994">
        <f t="shared" si="15"/>
        <v>26443</v>
      </c>
    </row>
    <row r="239" spans="1:9" x14ac:dyDescent="0.2">
      <c r="A239" s="164">
        <v>3</v>
      </c>
      <c r="B239" s="996" t="s">
        <v>2187</v>
      </c>
      <c r="C239" s="1248"/>
      <c r="D239" s="164" t="str">
        <f t="shared" si="14"/>
        <v>-</v>
      </c>
      <c r="E239" s="993">
        <v>0.5</v>
      </c>
      <c r="F239" s="993">
        <v>0.6</v>
      </c>
      <c r="G239" s="994">
        <v>317312</v>
      </c>
      <c r="H239" s="995">
        <v>317312</v>
      </c>
      <c r="I239" s="994">
        <f t="shared" si="15"/>
        <v>26443</v>
      </c>
    </row>
    <row r="240" spans="1:9" x14ac:dyDescent="0.2">
      <c r="A240" s="164">
        <v>4</v>
      </c>
      <c r="B240" s="996" t="s">
        <v>2188</v>
      </c>
      <c r="C240" s="1248"/>
      <c r="D240" s="164" t="str">
        <f t="shared" si="14"/>
        <v>-</v>
      </c>
      <c r="E240" s="993">
        <v>0.5</v>
      </c>
      <c r="F240" s="993">
        <v>0.6</v>
      </c>
      <c r="G240" s="994">
        <v>317312</v>
      </c>
      <c r="H240" s="995">
        <v>317312</v>
      </c>
      <c r="I240" s="994">
        <f t="shared" si="15"/>
        <v>26443</v>
      </c>
    </row>
    <row r="241" spans="1:9" x14ac:dyDescent="0.2">
      <c r="A241" s="164">
        <v>5</v>
      </c>
      <c r="B241" s="996" t="s">
        <v>2189</v>
      </c>
      <c r="C241" s="1248"/>
      <c r="D241" s="164" t="str">
        <f t="shared" si="14"/>
        <v>-</v>
      </c>
      <c r="E241" s="993">
        <v>0.5</v>
      </c>
      <c r="F241" s="993">
        <v>0.6</v>
      </c>
      <c r="G241" s="994">
        <v>317312</v>
      </c>
      <c r="H241" s="995">
        <v>555296</v>
      </c>
      <c r="I241" s="994">
        <f t="shared" si="15"/>
        <v>26443</v>
      </c>
    </row>
    <row r="242" spans="1:9" x14ac:dyDescent="0.2">
      <c r="A242" s="164">
        <v>6</v>
      </c>
      <c r="B242" s="996" t="s">
        <v>2190</v>
      </c>
      <c r="C242" s="1248" t="s">
        <v>3940</v>
      </c>
      <c r="D242" s="164" t="str">
        <f t="shared" si="14"/>
        <v>-</v>
      </c>
      <c r="E242" s="993">
        <v>1</v>
      </c>
      <c r="F242" s="993">
        <v>0.6</v>
      </c>
      <c r="G242" s="994">
        <v>634624</v>
      </c>
      <c r="H242" s="995">
        <v>634624</v>
      </c>
      <c r="I242" s="994">
        <f t="shared" si="15"/>
        <v>52885</v>
      </c>
    </row>
    <row r="243" spans="1:9" x14ac:dyDescent="0.2">
      <c r="A243" s="164">
        <v>7</v>
      </c>
      <c r="B243" s="996" t="s">
        <v>2191</v>
      </c>
      <c r="C243" s="1248"/>
      <c r="D243" s="164" t="str">
        <f t="shared" si="14"/>
        <v>-</v>
      </c>
      <c r="E243" s="993">
        <v>1</v>
      </c>
      <c r="F243" s="993">
        <v>0.6</v>
      </c>
      <c r="G243" s="994">
        <v>634624</v>
      </c>
      <c r="H243" s="995">
        <v>634624</v>
      </c>
      <c r="I243" s="994">
        <f t="shared" si="15"/>
        <v>52885</v>
      </c>
    </row>
    <row r="244" spans="1:9" x14ac:dyDescent="0.2">
      <c r="A244" s="164">
        <v>8</v>
      </c>
      <c r="B244" s="996" t="s">
        <v>2192</v>
      </c>
      <c r="C244" s="1248"/>
      <c r="D244" s="164" t="str">
        <f t="shared" si="14"/>
        <v>+</v>
      </c>
      <c r="E244" s="993">
        <v>1</v>
      </c>
      <c r="F244" s="993">
        <v>1</v>
      </c>
      <c r="G244" s="994">
        <v>1057706</v>
      </c>
      <c r="H244" s="995">
        <v>1057706</v>
      </c>
      <c r="I244" s="994">
        <f t="shared" si="15"/>
        <v>88142</v>
      </c>
    </row>
    <row r="245" spans="1:9" x14ac:dyDescent="0.2">
      <c r="A245" s="164">
        <v>9</v>
      </c>
      <c r="B245" s="996" t="s">
        <v>4613</v>
      </c>
      <c r="C245" s="1248"/>
      <c r="D245" s="164" t="str">
        <f t="shared" si="14"/>
        <v>-</v>
      </c>
      <c r="E245" s="993">
        <v>1</v>
      </c>
      <c r="F245" s="993">
        <v>0.6</v>
      </c>
      <c r="G245" s="994">
        <v>634624</v>
      </c>
      <c r="H245" s="995">
        <v>634624</v>
      </c>
      <c r="I245" s="994">
        <f t="shared" si="15"/>
        <v>52885</v>
      </c>
    </row>
    <row r="246" spans="1:9" x14ac:dyDescent="0.2">
      <c r="A246" s="164">
        <v>10</v>
      </c>
      <c r="B246" s="996" t="s">
        <v>4614</v>
      </c>
      <c r="C246" s="1248"/>
      <c r="D246" s="164" t="str">
        <f t="shared" si="14"/>
        <v>-</v>
      </c>
      <c r="E246" s="993">
        <v>1</v>
      </c>
      <c r="F246" s="993">
        <v>0</v>
      </c>
      <c r="G246" s="994">
        <v>0</v>
      </c>
      <c r="H246" s="995">
        <v>475968</v>
      </c>
      <c r="I246" s="994">
        <f t="shared" si="15"/>
        <v>0</v>
      </c>
    </row>
    <row r="247" spans="1:9" x14ac:dyDescent="0.2">
      <c r="A247" s="164">
        <v>11</v>
      </c>
      <c r="B247" s="996" t="s">
        <v>2193</v>
      </c>
      <c r="C247" s="1248"/>
      <c r="D247" s="164" t="str">
        <f t="shared" si="14"/>
        <v>-</v>
      </c>
      <c r="E247" s="993">
        <v>1</v>
      </c>
      <c r="F247" s="993">
        <v>0.6</v>
      </c>
      <c r="G247" s="994">
        <v>634624</v>
      </c>
      <c r="H247" s="995">
        <v>634624</v>
      </c>
      <c r="I247" s="994">
        <f t="shared" si="15"/>
        <v>52885</v>
      </c>
    </row>
    <row r="248" spans="1:9" x14ac:dyDescent="0.2">
      <c r="A248" s="164">
        <v>12</v>
      </c>
      <c r="B248" s="996" t="s">
        <v>2194</v>
      </c>
      <c r="C248" s="1248"/>
      <c r="D248" s="164" t="str">
        <f t="shared" si="14"/>
        <v>-</v>
      </c>
      <c r="E248" s="993">
        <v>1</v>
      </c>
      <c r="F248" s="993">
        <v>0.6</v>
      </c>
      <c r="G248" s="994">
        <v>634624</v>
      </c>
      <c r="H248" s="995">
        <v>634624</v>
      </c>
      <c r="I248" s="994">
        <f t="shared" si="15"/>
        <v>52885</v>
      </c>
    </row>
    <row r="249" spans="1:9" x14ac:dyDescent="0.2">
      <c r="A249" s="164">
        <v>13</v>
      </c>
      <c r="B249" s="996" t="s">
        <v>2196</v>
      </c>
      <c r="C249" s="1248"/>
      <c r="D249" s="164" t="str">
        <f t="shared" si="14"/>
        <v>-</v>
      </c>
      <c r="E249" s="993">
        <v>1</v>
      </c>
      <c r="F249" s="993">
        <v>0.6</v>
      </c>
      <c r="G249" s="994">
        <v>634624</v>
      </c>
      <c r="H249" s="995">
        <v>634624</v>
      </c>
      <c r="I249" s="994">
        <f t="shared" si="15"/>
        <v>52885</v>
      </c>
    </row>
    <row r="250" spans="1:9" x14ac:dyDescent="0.2">
      <c r="A250" s="164">
        <v>14</v>
      </c>
      <c r="B250" s="996" t="s">
        <v>4582</v>
      </c>
      <c r="C250" s="1248"/>
      <c r="D250" s="164" t="str">
        <f t="shared" si="14"/>
        <v>+</v>
      </c>
      <c r="E250" s="993">
        <v>1</v>
      </c>
      <c r="F250" s="993">
        <v>1</v>
      </c>
      <c r="G250" s="994">
        <v>1057706</v>
      </c>
      <c r="H250" s="995">
        <v>793280</v>
      </c>
      <c r="I250" s="994">
        <f t="shared" si="15"/>
        <v>88142</v>
      </c>
    </row>
    <row r="251" spans="1:9" x14ac:dyDescent="0.2">
      <c r="A251" s="164">
        <v>15</v>
      </c>
      <c r="B251" s="996" t="s">
        <v>2197</v>
      </c>
      <c r="C251" s="1248"/>
      <c r="D251" s="164" t="str">
        <f t="shared" si="14"/>
        <v>-</v>
      </c>
      <c r="E251" s="993">
        <v>1</v>
      </c>
      <c r="F251" s="993">
        <v>0.6</v>
      </c>
      <c r="G251" s="994">
        <v>634624</v>
      </c>
      <c r="H251" s="995">
        <v>634624</v>
      </c>
      <c r="I251" s="994">
        <f t="shared" si="15"/>
        <v>52885</v>
      </c>
    </row>
    <row r="252" spans="1:9" x14ac:dyDescent="0.2">
      <c r="A252" s="164">
        <v>16</v>
      </c>
      <c r="B252" s="996" t="s">
        <v>2198</v>
      </c>
      <c r="C252" s="1248"/>
      <c r="D252" s="164" t="str">
        <f t="shared" si="14"/>
        <v>+</v>
      </c>
      <c r="E252" s="993">
        <v>1</v>
      </c>
      <c r="F252" s="993">
        <v>1</v>
      </c>
      <c r="G252" s="994">
        <v>1057706</v>
      </c>
      <c r="H252" s="995">
        <v>1057706</v>
      </c>
      <c r="I252" s="994">
        <f t="shared" si="15"/>
        <v>88142</v>
      </c>
    </row>
    <row r="253" spans="1:9" x14ac:dyDescent="0.2">
      <c r="A253" s="164">
        <v>17</v>
      </c>
      <c r="B253" s="996" t="s">
        <v>2195</v>
      </c>
      <c r="C253" s="1248"/>
      <c r="D253" s="164" t="str">
        <f t="shared" ref="D253:D316" si="18">IF(F253=1,"+","-")</f>
        <v>-</v>
      </c>
      <c r="E253" s="993">
        <v>1</v>
      </c>
      <c r="F253" s="993">
        <v>0.6</v>
      </c>
      <c r="G253" s="994">
        <v>634624</v>
      </c>
      <c r="H253" s="995">
        <v>634624</v>
      </c>
      <c r="I253" s="994">
        <f t="shared" ref="I253:I316" si="19">G253/12</f>
        <v>52885</v>
      </c>
    </row>
    <row r="254" spans="1:9" x14ac:dyDescent="0.2">
      <c r="A254" s="164">
        <v>18</v>
      </c>
      <c r="B254" s="996" t="s">
        <v>2199</v>
      </c>
      <c r="C254" s="1248"/>
      <c r="D254" s="164" t="str">
        <f t="shared" si="18"/>
        <v>-</v>
      </c>
      <c r="E254" s="993">
        <v>1</v>
      </c>
      <c r="F254" s="993">
        <v>0.6</v>
      </c>
      <c r="G254" s="994">
        <v>634624</v>
      </c>
      <c r="H254" s="995">
        <v>634624</v>
      </c>
      <c r="I254" s="994">
        <f t="shared" si="19"/>
        <v>52885</v>
      </c>
    </row>
    <row r="255" spans="1:9" x14ac:dyDescent="0.2">
      <c r="A255" s="164"/>
      <c r="B255" s="989" t="s">
        <v>771</v>
      </c>
      <c r="C255" s="983"/>
      <c r="D255" s="164"/>
      <c r="E255" s="993"/>
      <c r="F255" s="993"/>
      <c r="G255" s="990">
        <f>SUM(G256:G262)</f>
        <v>3807744</v>
      </c>
      <c r="H255" s="991">
        <f t="shared" ref="H255:I255" si="20">SUM(H256:H262)</f>
        <v>5209203</v>
      </c>
      <c r="I255" s="990">
        <f t="shared" si="20"/>
        <v>317311</v>
      </c>
    </row>
    <row r="256" spans="1:9" x14ac:dyDescent="0.2">
      <c r="A256" s="164">
        <v>1</v>
      </c>
      <c r="B256" s="996" t="s">
        <v>4615</v>
      </c>
      <c r="C256" s="1248" t="s">
        <v>4601</v>
      </c>
      <c r="D256" s="164" t="str">
        <f t="shared" si="18"/>
        <v>-</v>
      </c>
      <c r="E256" s="993">
        <v>0.5</v>
      </c>
      <c r="F256" s="993">
        <v>0.6</v>
      </c>
      <c r="G256" s="994">
        <v>317312</v>
      </c>
      <c r="H256" s="995">
        <v>475968</v>
      </c>
      <c r="I256" s="994">
        <f t="shared" si="19"/>
        <v>26443</v>
      </c>
    </row>
    <row r="257" spans="1:9" x14ac:dyDescent="0.2">
      <c r="A257" s="164">
        <v>2</v>
      </c>
      <c r="B257" s="996" t="s">
        <v>4583</v>
      </c>
      <c r="C257" s="1248"/>
      <c r="D257" s="164" t="str">
        <f t="shared" si="18"/>
        <v>-</v>
      </c>
      <c r="E257" s="993">
        <v>0.5</v>
      </c>
      <c r="F257" s="993">
        <v>0.6</v>
      </c>
      <c r="G257" s="994">
        <v>317312</v>
      </c>
      <c r="H257" s="995">
        <v>396640</v>
      </c>
      <c r="I257" s="994">
        <f t="shared" si="19"/>
        <v>26443</v>
      </c>
    </row>
    <row r="258" spans="1:9" x14ac:dyDescent="0.2">
      <c r="A258" s="164">
        <v>3</v>
      </c>
      <c r="B258" s="996" t="s">
        <v>5115</v>
      </c>
      <c r="C258" s="1248" t="s">
        <v>3940</v>
      </c>
      <c r="D258" s="164" t="str">
        <f t="shared" si="18"/>
        <v>-</v>
      </c>
      <c r="E258" s="993">
        <v>1</v>
      </c>
      <c r="F258" s="993">
        <v>0.6</v>
      </c>
      <c r="G258" s="994">
        <v>634624</v>
      </c>
      <c r="H258" s="995">
        <v>740395</v>
      </c>
      <c r="I258" s="994">
        <f t="shared" si="19"/>
        <v>52885</v>
      </c>
    </row>
    <row r="259" spans="1:9" x14ac:dyDescent="0.2">
      <c r="A259" s="164">
        <v>4</v>
      </c>
      <c r="B259" s="996" t="s">
        <v>5116</v>
      </c>
      <c r="C259" s="1248"/>
      <c r="D259" s="164" t="str">
        <f t="shared" si="18"/>
        <v>-</v>
      </c>
      <c r="E259" s="993">
        <v>1</v>
      </c>
      <c r="F259" s="993">
        <v>0.6</v>
      </c>
      <c r="G259" s="994">
        <v>634624</v>
      </c>
      <c r="H259" s="995">
        <v>951935</v>
      </c>
      <c r="I259" s="994">
        <f t="shared" si="19"/>
        <v>52885</v>
      </c>
    </row>
    <row r="260" spans="1:9" x14ac:dyDescent="0.2">
      <c r="A260" s="164">
        <v>5</v>
      </c>
      <c r="B260" s="996" t="s">
        <v>5117</v>
      </c>
      <c r="C260" s="1248"/>
      <c r="D260" s="164" t="str">
        <f t="shared" si="18"/>
        <v>-</v>
      </c>
      <c r="E260" s="993">
        <v>1</v>
      </c>
      <c r="F260" s="993">
        <v>0.6</v>
      </c>
      <c r="G260" s="994">
        <v>634624</v>
      </c>
      <c r="H260" s="995">
        <v>951935</v>
      </c>
      <c r="I260" s="994">
        <f t="shared" si="19"/>
        <v>52885</v>
      </c>
    </row>
    <row r="261" spans="1:9" x14ac:dyDescent="0.2">
      <c r="A261" s="164">
        <v>6</v>
      </c>
      <c r="B261" s="996" t="s">
        <v>2200</v>
      </c>
      <c r="C261" s="1248"/>
      <c r="D261" s="164" t="str">
        <f t="shared" si="18"/>
        <v>-</v>
      </c>
      <c r="E261" s="993">
        <v>1</v>
      </c>
      <c r="F261" s="993">
        <v>0.6</v>
      </c>
      <c r="G261" s="994">
        <v>634624</v>
      </c>
      <c r="H261" s="995">
        <v>740395</v>
      </c>
      <c r="I261" s="994">
        <f t="shared" si="19"/>
        <v>52885</v>
      </c>
    </row>
    <row r="262" spans="1:9" x14ac:dyDescent="0.2">
      <c r="A262" s="164">
        <v>7</v>
      </c>
      <c r="B262" s="996" t="s">
        <v>2201</v>
      </c>
      <c r="C262" s="1248"/>
      <c r="D262" s="164" t="str">
        <f t="shared" si="18"/>
        <v>-</v>
      </c>
      <c r="E262" s="993">
        <v>1</v>
      </c>
      <c r="F262" s="993">
        <v>0.6</v>
      </c>
      <c r="G262" s="994">
        <v>634624</v>
      </c>
      <c r="H262" s="995">
        <v>951935</v>
      </c>
      <c r="I262" s="994">
        <f t="shared" si="19"/>
        <v>52885</v>
      </c>
    </row>
    <row r="263" spans="1:9" x14ac:dyDescent="0.2">
      <c r="A263" s="164"/>
      <c r="B263" s="989" t="s">
        <v>772</v>
      </c>
      <c r="C263" s="983"/>
      <c r="D263" s="164"/>
      <c r="E263" s="993"/>
      <c r="F263" s="993"/>
      <c r="G263" s="990">
        <f>SUM(G264:G274)</f>
        <v>5817386</v>
      </c>
      <c r="H263" s="991">
        <f t="shared" ref="H263:I263" si="21">SUM(H264:H274)</f>
        <v>6452012</v>
      </c>
      <c r="I263" s="990">
        <f t="shared" si="21"/>
        <v>484780</v>
      </c>
    </row>
    <row r="264" spans="1:9" x14ac:dyDescent="0.2">
      <c r="A264" s="164">
        <v>1</v>
      </c>
      <c r="B264" s="996" t="s">
        <v>5118</v>
      </c>
      <c r="C264" s="983" t="s">
        <v>4601</v>
      </c>
      <c r="D264" s="164" t="str">
        <f t="shared" si="18"/>
        <v>-</v>
      </c>
      <c r="E264" s="993">
        <v>0.5</v>
      </c>
      <c r="F264" s="993">
        <v>0.6</v>
      </c>
      <c r="G264" s="994">
        <v>317312</v>
      </c>
      <c r="H264" s="995">
        <v>317312</v>
      </c>
      <c r="I264" s="994">
        <f t="shared" si="19"/>
        <v>26443</v>
      </c>
    </row>
    <row r="265" spans="1:9" x14ac:dyDescent="0.2">
      <c r="A265" s="164">
        <v>2</v>
      </c>
      <c r="B265" s="996" t="s">
        <v>5119</v>
      </c>
      <c r="C265" s="1248" t="s">
        <v>3940</v>
      </c>
      <c r="D265" s="164" t="str">
        <f t="shared" si="18"/>
        <v>-</v>
      </c>
      <c r="E265" s="993">
        <v>1</v>
      </c>
      <c r="F265" s="993">
        <v>0.6</v>
      </c>
      <c r="G265" s="994">
        <v>634624</v>
      </c>
      <c r="H265" s="995">
        <v>475968</v>
      </c>
      <c r="I265" s="994">
        <f t="shared" si="19"/>
        <v>52885</v>
      </c>
    </row>
    <row r="266" spans="1:9" x14ac:dyDescent="0.2">
      <c r="A266" s="164">
        <v>3</v>
      </c>
      <c r="B266" s="996" t="s">
        <v>5120</v>
      </c>
      <c r="C266" s="1248"/>
      <c r="D266" s="164" t="str">
        <f t="shared" si="18"/>
        <v>-</v>
      </c>
      <c r="E266" s="993">
        <v>1</v>
      </c>
      <c r="F266" s="993">
        <v>0.6</v>
      </c>
      <c r="G266" s="994">
        <v>634624</v>
      </c>
      <c r="H266" s="995">
        <v>634624</v>
      </c>
      <c r="I266" s="994">
        <f t="shared" si="19"/>
        <v>52885</v>
      </c>
    </row>
    <row r="267" spans="1:9" x14ac:dyDescent="0.2">
      <c r="A267" s="164">
        <v>4</v>
      </c>
      <c r="B267" s="996" t="s">
        <v>5121</v>
      </c>
      <c r="C267" s="1248"/>
      <c r="D267" s="164" t="str">
        <f t="shared" si="18"/>
        <v>+</v>
      </c>
      <c r="E267" s="993">
        <v>1</v>
      </c>
      <c r="F267" s="993">
        <v>1</v>
      </c>
      <c r="G267" s="994">
        <v>1057706</v>
      </c>
      <c r="H267" s="995">
        <v>740395</v>
      </c>
      <c r="I267" s="994">
        <f t="shared" si="19"/>
        <v>88142</v>
      </c>
    </row>
    <row r="268" spans="1:9" x14ac:dyDescent="0.2">
      <c r="A268" s="164">
        <v>5</v>
      </c>
      <c r="B268" s="996" t="s">
        <v>5122</v>
      </c>
      <c r="C268" s="1248"/>
      <c r="D268" s="164" t="str">
        <f t="shared" si="18"/>
        <v>-</v>
      </c>
      <c r="E268" s="993">
        <v>1</v>
      </c>
      <c r="F268" s="993">
        <v>0.6</v>
      </c>
      <c r="G268" s="994">
        <v>634624</v>
      </c>
      <c r="H268" s="995">
        <v>475968</v>
      </c>
      <c r="I268" s="994">
        <f t="shared" si="19"/>
        <v>52885</v>
      </c>
    </row>
    <row r="269" spans="1:9" x14ac:dyDescent="0.2">
      <c r="A269" s="164">
        <v>6</v>
      </c>
      <c r="B269" s="996" t="s">
        <v>5123</v>
      </c>
      <c r="C269" s="1248"/>
      <c r="D269" s="164" t="str">
        <f t="shared" si="18"/>
        <v>-</v>
      </c>
      <c r="E269" s="993">
        <v>1</v>
      </c>
      <c r="F269" s="993">
        <v>0.6</v>
      </c>
      <c r="G269" s="994">
        <v>634624</v>
      </c>
      <c r="H269" s="995">
        <v>634624</v>
      </c>
      <c r="I269" s="994">
        <f t="shared" si="19"/>
        <v>52885</v>
      </c>
    </row>
    <row r="270" spans="1:9" x14ac:dyDescent="0.2">
      <c r="A270" s="164">
        <v>7</v>
      </c>
      <c r="B270" s="996" t="s">
        <v>2087</v>
      </c>
      <c r="C270" s="1248"/>
      <c r="D270" s="164" t="str">
        <f t="shared" si="18"/>
        <v>-</v>
      </c>
      <c r="E270" s="993">
        <v>1</v>
      </c>
      <c r="F270" s="993">
        <v>0.6</v>
      </c>
      <c r="G270" s="994">
        <v>634624</v>
      </c>
      <c r="H270" s="995">
        <v>634624</v>
      </c>
      <c r="I270" s="994">
        <f t="shared" si="19"/>
        <v>52885</v>
      </c>
    </row>
    <row r="271" spans="1:9" x14ac:dyDescent="0.2">
      <c r="A271" s="164">
        <v>8</v>
      </c>
      <c r="B271" s="996" t="s">
        <v>5124</v>
      </c>
      <c r="C271" s="1248"/>
      <c r="D271" s="164" t="str">
        <f t="shared" si="18"/>
        <v>-</v>
      </c>
      <c r="E271" s="993">
        <v>1</v>
      </c>
      <c r="F271" s="993">
        <v>0</v>
      </c>
      <c r="G271" s="994">
        <v>0</v>
      </c>
      <c r="H271" s="995">
        <v>581739</v>
      </c>
      <c r="I271" s="994">
        <f t="shared" si="19"/>
        <v>0</v>
      </c>
    </row>
    <row r="272" spans="1:9" x14ac:dyDescent="0.2">
      <c r="A272" s="164">
        <v>9</v>
      </c>
      <c r="B272" s="996" t="s">
        <v>5125</v>
      </c>
      <c r="C272" s="1248"/>
      <c r="D272" s="164" t="str">
        <f t="shared" si="18"/>
        <v>-</v>
      </c>
      <c r="E272" s="993">
        <v>1</v>
      </c>
      <c r="F272" s="993">
        <v>0.6</v>
      </c>
      <c r="G272" s="994">
        <v>634624</v>
      </c>
      <c r="H272" s="995">
        <v>740395</v>
      </c>
      <c r="I272" s="994">
        <f t="shared" si="19"/>
        <v>52885</v>
      </c>
    </row>
    <row r="273" spans="1:9" x14ac:dyDescent="0.2">
      <c r="A273" s="164">
        <v>10</v>
      </c>
      <c r="B273" s="996" t="s">
        <v>5126</v>
      </c>
      <c r="C273" s="1248"/>
      <c r="D273" s="164" t="str">
        <f t="shared" si="18"/>
        <v>-</v>
      </c>
      <c r="E273" s="993">
        <v>1</v>
      </c>
      <c r="F273" s="993">
        <v>0</v>
      </c>
      <c r="G273" s="994">
        <v>0</v>
      </c>
      <c r="H273" s="995">
        <v>475968</v>
      </c>
      <c r="I273" s="994">
        <f t="shared" si="19"/>
        <v>0</v>
      </c>
    </row>
    <row r="274" spans="1:9" x14ac:dyDescent="0.2">
      <c r="A274" s="164">
        <v>11</v>
      </c>
      <c r="B274" s="996" t="s">
        <v>5127</v>
      </c>
      <c r="C274" s="1248"/>
      <c r="D274" s="164" t="str">
        <f t="shared" si="18"/>
        <v>-</v>
      </c>
      <c r="E274" s="993">
        <v>1</v>
      </c>
      <c r="F274" s="993">
        <v>0.6</v>
      </c>
      <c r="G274" s="994">
        <v>634624</v>
      </c>
      <c r="H274" s="995">
        <v>740395</v>
      </c>
      <c r="I274" s="994">
        <f t="shared" si="19"/>
        <v>52885</v>
      </c>
    </row>
    <row r="275" spans="1:9" x14ac:dyDescent="0.2">
      <c r="A275" s="164"/>
      <c r="B275" s="989" t="s">
        <v>773</v>
      </c>
      <c r="C275" s="983"/>
      <c r="D275" s="164"/>
      <c r="E275" s="993"/>
      <c r="F275" s="993"/>
      <c r="G275" s="990">
        <f>SUM(G276:G296)</f>
        <v>11105920</v>
      </c>
      <c r="H275" s="991">
        <f t="shared" ref="H275" si="22">SUM(H276:H296)</f>
        <v>11366170</v>
      </c>
      <c r="I275" s="990">
        <f>SUM(I276:I296)</f>
        <v>925490</v>
      </c>
    </row>
    <row r="276" spans="1:9" x14ac:dyDescent="0.2">
      <c r="A276" s="164">
        <v>1</v>
      </c>
      <c r="B276" s="996" t="s">
        <v>2202</v>
      </c>
      <c r="C276" s="1248" t="s">
        <v>4601</v>
      </c>
      <c r="D276" s="164" t="str">
        <f t="shared" si="18"/>
        <v>-</v>
      </c>
      <c r="E276" s="993">
        <v>0.5</v>
      </c>
      <c r="F276" s="993">
        <v>0.6</v>
      </c>
      <c r="G276" s="994">
        <v>317312</v>
      </c>
      <c r="H276" s="995">
        <v>317312</v>
      </c>
      <c r="I276" s="994">
        <f t="shared" si="19"/>
        <v>26443</v>
      </c>
    </row>
    <row r="277" spans="1:9" x14ac:dyDescent="0.2">
      <c r="A277" s="164">
        <v>2</v>
      </c>
      <c r="B277" s="996" t="s">
        <v>5128</v>
      </c>
      <c r="C277" s="1248"/>
      <c r="D277" s="164" t="str">
        <f t="shared" si="18"/>
        <v>-</v>
      </c>
      <c r="E277" s="993">
        <v>0.5</v>
      </c>
      <c r="F277" s="993">
        <v>0.6</v>
      </c>
      <c r="G277" s="994">
        <v>317312</v>
      </c>
      <c r="H277" s="995">
        <v>475968</v>
      </c>
      <c r="I277" s="994">
        <f t="shared" si="19"/>
        <v>26443</v>
      </c>
    </row>
    <row r="278" spans="1:9" x14ac:dyDescent="0.2">
      <c r="A278" s="164">
        <v>3</v>
      </c>
      <c r="B278" s="996" t="s">
        <v>2203</v>
      </c>
      <c r="C278" s="1248"/>
      <c r="D278" s="164" t="str">
        <f t="shared" si="18"/>
        <v>-</v>
      </c>
      <c r="E278" s="993">
        <v>0.5</v>
      </c>
      <c r="F278" s="993">
        <v>0.6</v>
      </c>
      <c r="G278" s="994">
        <v>317312</v>
      </c>
      <c r="H278" s="995">
        <v>317312</v>
      </c>
      <c r="I278" s="994">
        <f t="shared" si="19"/>
        <v>26443</v>
      </c>
    </row>
    <row r="279" spans="1:9" x14ac:dyDescent="0.2">
      <c r="A279" s="164">
        <v>4</v>
      </c>
      <c r="B279" s="996" t="s">
        <v>5129</v>
      </c>
      <c r="C279" s="1248"/>
      <c r="D279" s="164" t="str">
        <f t="shared" si="18"/>
        <v>-</v>
      </c>
      <c r="E279" s="993">
        <v>0.5</v>
      </c>
      <c r="F279" s="993">
        <v>0.6</v>
      </c>
      <c r="G279" s="994">
        <v>317312</v>
      </c>
      <c r="H279" s="995">
        <v>317312</v>
      </c>
      <c r="I279" s="994">
        <f t="shared" si="19"/>
        <v>26443</v>
      </c>
    </row>
    <row r="280" spans="1:9" x14ac:dyDescent="0.2">
      <c r="A280" s="164">
        <v>5</v>
      </c>
      <c r="B280" s="996" t="s">
        <v>2204</v>
      </c>
      <c r="C280" s="1248"/>
      <c r="D280" s="164" t="str">
        <f t="shared" si="18"/>
        <v>-</v>
      </c>
      <c r="E280" s="993">
        <v>0.5</v>
      </c>
      <c r="F280" s="993">
        <v>0.6</v>
      </c>
      <c r="G280" s="994">
        <v>317312</v>
      </c>
      <c r="H280" s="995">
        <v>475968</v>
      </c>
      <c r="I280" s="994">
        <f t="shared" si="19"/>
        <v>26443</v>
      </c>
    </row>
    <row r="281" spans="1:9" x14ac:dyDescent="0.2">
      <c r="A281" s="164">
        <v>6</v>
      </c>
      <c r="B281" s="996" t="s">
        <v>5130</v>
      </c>
      <c r="C281" s="1248" t="s">
        <v>3940</v>
      </c>
      <c r="D281" s="164" t="str">
        <f t="shared" si="18"/>
        <v>-</v>
      </c>
      <c r="E281" s="993">
        <v>1</v>
      </c>
      <c r="F281" s="993">
        <v>0.6</v>
      </c>
      <c r="G281" s="994">
        <v>634624</v>
      </c>
      <c r="H281" s="995">
        <v>634624</v>
      </c>
      <c r="I281" s="994">
        <f t="shared" si="19"/>
        <v>52885</v>
      </c>
    </row>
    <row r="282" spans="1:9" x14ac:dyDescent="0.2">
      <c r="A282" s="164">
        <v>7</v>
      </c>
      <c r="B282" s="996" t="s">
        <v>2205</v>
      </c>
      <c r="C282" s="1248"/>
      <c r="D282" s="164" t="str">
        <f t="shared" si="18"/>
        <v>-</v>
      </c>
      <c r="E282" s="993">
        <v>1</v>
      </c>
      <c r="F282" s="993">
        <v>0.6</v>
      </c>
      <c r="G282" s="994">
        <v>634624</v>
      </c>
      <c r="H282" s="995">
        <v>634624</v>
      </c>
      <c r="I282" s="994">
        <f t="shared" si="19"/>
        <v>52885</v>
      </c>
    </row>
    <row r="283" spans="1:9" x14ac:dyDescent="0.2">
      <c r="A283" s="164">
        <v>8</v>
      </c>
      <c r="B283" s="996" t="s">
        <v>5131</v>
      </c>
      <c r="C283" s="1248"/>
      <c r="D283" s="164" t="str">
        <f t="shared" si="18"/>
        <v>-</v>
      </c>
      <c r="E283" s="993">
        <v>1</v>
      </c>
      <c r="F283" s="993">
        <v>0.6</v>
      </c>
      <c r="G283" s="994">
        <v>634624</v>
      </c>
      <c r="H283" s="995">
        <v>634624</v>
      </c>
      <c r="I283" s="994">
        <f t="shared" si="19"/>
        <v>52885</v>
      </c>
    </row>
    <row r="284" spans="1:9" ht="25.5" x14ac:dyDescent="0.2">
      <c r="A284" s="164">
        <v>9</v>
      </c>
      <c r="B284" s="996" t="s">
        <v>2206</v>
      </c>
      <c r="C284" s="1248"/>
      <c r="D284" s="164" t="str">
        <f t="shared" si="18"/>
        <v>-</v>
      </c>
      <c r="E284" s="993">
        <v>1</v>
      </c>
      <c r="F284" s="993">
        <v>0.6</v>
      </c>
      <c r="G284" s="994">
        <v>634624</v>
      </c>
      <c r="H284" s="995">
        <v>634624</v>
      </c>
      <c r="I284" s="994">
        <f t="shared" si="19"/>
        <v>52885</v>
      </c>
    </row>
    <row r="285" spans="1:9" x14ac:dyDescent="0.2">
      <c r="A285" s="164">
        <v>10</v>
      </c>
      <c r="B285" s="996" t="s">
        <v>5132</v>
      </c>
      <c r="C285" s="1248"/>
      <c r="D285" s="164" t="str">
        <f t="shared" si="18"/>
        <v>-</v>
      </c>
      <c r="E285" s="993">
        <v>1</v>
      </c>
      <c r="F285" s="993">
        <v>0.6</v>
      </c>
      <c r="G285" s="994">
        <v>634624</v>
      </c>
      <c r="H285" s="995">
        <v>634624</v>
      </c>
      <c r="I285" s="994">
        <f t="shared" si="19"/>
        <v>52885</v>
      </c>
    </row>
    <row r="286" spans="1:9" x14ac:dyDescent="0.2">
      <c r="A286" s="164">
        <v>11</v>
      </c>
      <c r="B286" s="996" t="s">
        <v>5133</v>
      </c>
      <c r="C286" s="1248"/>
      <c r="D286" s="164" t="str">
        <f t="shared" si="18"/>
        <v>-</v>
      </c>
      <c r="E286" s="993">
        <v>1</v>
      </c>
      <c r="F286" s="993">
        <v>0.6</v>
      </c>
      <c r="G286" s="994">
        <v>634624</v>
      </c>
      <c r="H286" s="995">
        <v>634624</v>
      </c>
      <c r="I286" s="994">
        <f t="shared" si="19"/>
        <v>52885</v>
      </c>
    </row>
    <row r="287" spans="1:9" x14ac:dyDescent="0.2">
      <c r="A287" s="164">
        <v>12</v>
      </c>
      <c r="B287" s="996" t="s">
        <v>2207</v>
      </c>
      <c r="C287" s="1248"/>
      <c r="D287" s="164" t="str">
        <f t="shared" si="18"/>
        <v>-</v>
      </c>
      <c r="E287" s="993">
        <v>1</v>
      </c>
      <c r="F287" s="993">
        <v>0.6</v>
      </c>
      <c r="G287" s="994">
        <v>634624</v>
      </c>
      <c r="H287" s="995">
        <v>634624</v>
      </c>
      <c r="I287" s="994">
        <f t="shared" si="19"/>
        <v>52885</v>
      </c>
    </row>
    <row r="288" spans="1:9" x14ac:dyDescent="0.2">
      <c r="A288" s="164">
        <v>13</v>
      </c>
      <c r="B288" s="996" t="s">
        <v>5134</v>
      </c>
      <c r="C288" s="1248"/>
      <c r="D288" s="164" t="str">
        <f t="shared" si="18"/>
        <v>-</v>
      </c>
      <c r="E288" s="993">
        <v>1</v>
      </c>
      <c r="F288" s="993">
        <v>0.6</v>
      </c>
      <c r="G288" s="994">
        <v>634624</v>
      </c>
      <c r="H288" s="995">
        <v>634624</v>
      </c>
      <c r="I288" s="994">
        <f t="shared" si="19"/>
        <v>52885</v>
      </c>
    </row>
    <row r="289" spans="1:9" x14ac:dyDescent="0.2">
      <c r="A289" s="164">
        <v>14</v>
      </c>
      <c r="B289" s="996" t="s">
        <v>2209</v>
      </c>
      <c r="C289" s="1248"/>
      <c r="D289" s="164" t="str">
        <f t="shared" si="18"/>
        <v>-</v>
      </c>
      <c r="E289" s="993">
        <v>1</v>
      </c>
      <c r="F289" s="993">
        <v>0.6</v>
      </c>
      <c r="G289" s="994">
        <v>634624</v>
      </c>
      <c r="H289" s="995">
        <v>634624</v>
      </c>
      <c r="I289" s="994">
        <f t="shared" si="19"/>
        <v>52885</v>
      </c>
    </row>
    <row r="290" spans="1:9" x14ac:dyDescent="0.2">
      <c r="A290" s="164">
        <v>15</v>
      </c>
      <c r="B290" s="996" t="s">
        <v>2210</v>
      </c>
      <c r="C290" s="1248"/>
      <c r="D290" s="164" t="str">
        <f t="shared" si="18"/>
        <v>-</v>
      </c>
      <c r="E290" s="993">
        <v>1</v>
      </c>
      <c r="F290" s="993">
        <v>0.6</v>
      </c>
      <c r="G290" s="994">
        <v>634624</v>
      </c>
      <c r="H290" s="995">
        <v>475968</v>
      </c>
      <c r="I290" s="994">
        <f t="shared" si="19"/>
        <v>52885</v>
      </c>
    </row>
    <row r="291" spans="1:9" x14ac:dyDescent="0.2">
      <c r="A291" s="164">
        <v>16</v>
      </c>
      <c r="B291" s="996" t="s">
        <v>2208</v>
      </c>
      <c r="C291" s="1248"/>
      <c r="D291" s="164" t="str">
        <f t="shared" si="18"/>
        <v>-</v>
      </c>
      <c r="E291" s="993">
        <v>1</v>
      </c>
      <c r="F291" s="993">
        <v>0.6</v>
      </c>
      <c r="G291" s="994">
        <v>634624</v>
      </c>
      <c r="H291" s="995">
        <v>634624</v>
      </c>
      <c r="I291" s="994">
        <f t="shared" si="19"/>
        <v>52885</v>
      </c>
    </row>
    <row r="292" spans="1:9" x14ac:dyDescent="0.2">
      <c r="A292" s="164">
        <v>17</v>
      </c>
      <c r="B292" s="996" t="s">
        <v>5135</v>
      </c>
      <c r="C292" s="1248"/>
      <c r="D292" s="164" t="str">
        <f t="shared" si="18"/>
        <v>-</v>
      </c>
      <c r="E292" s="993">
        <v>1</v>
      </c>
      <c r="F292" s="993">
        <v>0.6</v>
      </c>
      <c r="G292" s="994">
        <v>634624</v>
      </c>
      <c r="H292" s="995">
        <v>158656</v>
      </c>
      <c r="I292" s="994">
        <f t="shared" si="19"/>
        <v>52885</v>
      </c>
    </row>
    <row r="293" spans="1:9" x14ac:dyDescent="0.2">
      <c r="A293" s="164">
        <v>18</v>
      </c>
      <c r="B293" s="996" t="s">
        <v>5136</v>
      </c>
      <c r="C293" s="1248"/>
      <c r="D293" s="164" t="str">
        <f t="shared" si="18"/>
        <v>-</v>
      </c>
      <c r="E293" s="993">
        <v>1</v>
      </c>
      <c r="F293" s="993">
        <v>0.6</v>
      </c>
      <c r="G293" s="994">
        <v>634624</v>
      </c>
      <c r="H293" s="995">
        <v>634624</v>
      </c>
      <c r="I293" s="994">
        <f t="shared" si="19"/>
        <v>52885</v>
      </c>
    </row>
    <row r="294" spans="1:9" x14ac:dyDescent="0.2">
      <c r="A294" s="164">
        <v>19</v>
      </c>
      <c r="B294" s="996" t="s">
        <v>2211</v>
      </c>
      <c r="C294" s="1248"/>
      <c r="D294" s="164" t="str">
        <f t="shared" si="18"/>
        <v>-</v>
      </c>
      <c r="E294" s="993">
        <v>1</v>
      </c>
      <c r="F294" s="993">
        <v>0.6</v>
      </c>
      <c r="G294" s="994">
        <v>634624</v>
      </c>
      <c r="H294" s="995">
        <v>634624</v>
      </c>
      <c r="I294" s="994">
        <f t="shared" si="19"/>
        <v>52885</v>
      </c>
    </row>
    <row r="295" spans="1:9" x14ac:dyDescent="0.2">
      <c r="A295" s="164">
        <v>20</v>
      </c>
      <c r="B295" s="996" t="s">
        <v>2212</v>
      </c>
      <c r="C295" s="1248"/>
      <c r="D295" s="164" t="str">
        <f t="shared" si="18"/>
        <v>-</v>
      </c>
      <c r="E295" s="993">
        <v>1</v>
      </c>
      <c r="F295" s="993">
        <v>0</v>
      </c>
      <c r="G295" s="994">
        <v>0</v>
      </c>
      <c r="H295" s="995">
        <v>475968</v>
      </c>
      <c r="I295" s="994">
        <f t="shared" si="19"/>
        <v>0</v>
      </c>
    </row>
    <row r="296" spans="1:9" x14ac:dyDescent="0.2">
      <c r="A296" s="164">
        <v>21</v>
      </c>
      <c r="B296" s="996" t="s">
        <v>5137</v>
      </c>
      <c r="C296" s="1248"/>
      <c r="D296" s="164" t="str">
        <f t="shared" si="18"/>
        <v>-</v>
      </c>
      <c r="E296" s="993">
        <v>1</v>
      </c>
      <c r="F296" s="993">
        <v>0.6</v>
      </c>
      <c r="G296" s="994">
        <v>634624</v>
      </c>
      <c r="H296" s="995">
        <v>736218</v>
      </c>
      <c r="I296" s="994">
        <f t="shared" si="19"/>
        <v>52885</v>
      </c>
    </row>
    <row r="297" spans="1:9" ht="25.5" x14ac:dyDescent="0.2">
      <c r="A297" s="164"/>
      <c r="B297" s="989" t="s">
        <v>774</v>
      </c>
      <c r="C297" s="983"/>
      <c r="D297" s="164"/>
      <c r="E297" s="993"/>
      <c r="F297" s="993"/>
      <c r="G297" s="990">
        <f>SUM(G298:G323)</f>
        <v>15840538</v>
      </c>
      <c r="H297" s="991">
        <f t="shared" ref="H297:I297" si="23">SUM(H298:H323)</f>
        <v>16253885</v>
      </c>
      <c r="I297" s="990">
        <f t="shared" si="23"/>
        <v>1320039</v>
      </c>
    </row>
    <row r="298" spans="1:9" x14ac:dyDescent="0.2">
      <c r="A298" s="164">
        <v>1</v>
      </c>
      <c r="B298" s="996" t="s">
        <v>5138</v>
      </c>
      <c r="C298" s="1248" t="s">
        <v>4601</v>
      </c>
      <c r="D298" s="164" t="str">
        <f t="shared" si="18"/>
        <v>-</v>
      </c>
      <c r="E298" s="993">
        <v>0.5</v>
      </c>
      <c r="F298" s="993">
        <v>0.6</v>
      </c>
      <c r="G298" s="994">
        <v>317312</v>
      </c>
      <c r="H298" s="995">
        <v>317312</v>
      </c>
      <c r="I298" s="994">
        <f t="shared" si="19"/>
        <v>26443</v>
      </c>
    </row>
    <row r="299" spans="1:9" x14ac:dyDescent="0.2">
      <c r="A299" s="164">
        <v>2</v>
      </c>
      <c r="B299" s="996" t="s">
        <v>5139</v>
      </c>
      <c r="C299" s="1248"/>
      <c r="D299" s="164" t="str">
        <f t="shared" si="18"/>
        <v>-</v>
      </c>
      <c r="E299" s="993">
        <v>0.5</v>
      </c>
      <c r="F299" s="993">
        <v>0.6</v>
      </c>
      <c r="G299" s="994">
        <v>317312</v>
      </c>
      <c r="H299" s="995">
        <v>317312</v>
      </c>
      <c r="I299" s="994">
        <f t="shared" si="19"/>
        <v>26443</v>
      </c>
    </row>
    <row r="300" spans="1:9" x14ac:dyDescent="0.2">
      <c r="A300" s="164">
        <v>3</v>
      </c>
      <c r="B300" s="996" t="s">
        <v>5140</v>
      </c>
      <c r="C300" s="1248"/>
      <c r="D300" s="164" t="str">
        <f t="shared" si="18"/>
        <v>-</v>
      </c>
      <c r="E300" s="993">
        <v>0.5</v>
      </c>
      <c r="F300" s="993">
        <v>0.6</v>
      </c>
      <c r="G300" s="994">
        <v>317312</v>
      </c>
      <c r="H300" s="995">
        <v>555296</v>
      </c>
      <c r="I300" s="994">
        <f t="shared" si="19"/>
        <v>26443</v>
      </c>
    </row>
    <row r="301" spans="1:9" x14ac:dyDescent="0.2">
      <c r="A301" s="164">
        <v>4</v>
      </c>
      <c r="B301" s="996" t="s">
        <v>5141</v>
      </c>
      <c r="C301" s="1248"/>
      <c r="D301" s="164" t="str">
        <f t="shared" si="18"/>
        <v>-</v>
      </c>
      <c r="E301" s="993">
        <v>0.5</v>
      </c>
      <c r="F301" s="993">
        <v>0.6</v>
      </c>
      <c r="G301" s="994">
        <v>317312</v>
      </c>
      <c r="H301" s="995">
        <v>555296</v>
      </c>
      <c r="I301" s="994">
        <f t="shared" si="19"/>
        <v>26443</v>
      </c>
    </row>
    <row r="302" spans="1:9" x14ac:dyDescent="0.2">
      <c r="A302" s="164">
        <v>5</v>
      </c>
      <c r="B302" s="996" t="s">
        <v>5142</v>
      </c>
      <c r="C302" s="1248" t="s">
        <v>3940</v>
      </c>
      <c r="D302" s="164" t="str">
        <f t="shared" si="18"/>
        <v>-</v>
      </c>
      <c r="E302" s="993">
        <v>1</v>
      </c>
      <c r="F302" s="993">
        <v>0.6</v>
      </c>
      <c r="G302" s="994">
        <v>634624</v>
      </c>
      <c r="H302" s="995">
        <v>634624</v>
      </c>
      <c r="I302" s="994">
        <f t="shared" si="19"/>
        <v>52885</v>
      </c>
    </row>
    <row r="303" spans="1:9" x14ac:dyDescent="0.2">
      <c r="A303" s="164">
        <v>6</v>
      </c>
      <c r="B303" s="996" t="s">
        <v>5143</v>
      </c>
      <c r="C303" s="1248"/>
      <c r="D303" s="164" t="str">
        <f t="shared" si="18"/>
        <v>-</v>
      </c>
      <c r="E303" s="993">
        <v>1</v>
      </c>
      <c r="F303" s="993">
        <v>0</v>
      </c>
      <c r="G303" s="994">
        <v>0</v>
      </c>
      <c r="H303" s="995">
        <v>475968</v>
      </c>
      <c r="I303" s="994">
        <f t="shared" si="19"/>
        <v>0</v>
      </c>
    </row>
    <row r="304" spans="1:9" x14ac:dyDescent="0.2">
      <c r="A304" s="164">
        <v>7</v>
      </c>
      <c r="B304" s="996" t="s">
        <v>5144</v>
      </c>
      <c r="C304" s="1248"/>
      <c r="D304" s="164" t="str">
        <f t="shared" si="18"/>
        <v>-</v>
      </c>
      <c r="E304" s="993">
        <v>1</v>
      </c>
      <c r="F304" s="993">
        <v>0.6</v>
      </c>
      <c r="G304" s="994">
        <v>634624</v>
      </c>
      <c r="H304" s="995">
        <v>634624</v>
      </c>
      <c r="I304" s="994">
        <f t="shared" si="19"/>
        <v>52885</v>
      </c>
    </row>
    <row r="305" spans="1:9" x14ac:dyDescent="0.2">
      <c r="A305" s="164">
        <v>8</v>
      </c>
      <c r="B305" s="996" t="s">
        <v>5145</v>
      </c>
      <c r="C305" s="1248"/>
      <c r="D305" s="164" t="str">
        <f t="shared" si="18"/>
        <v>-</v>
      </c>
      <c r="E305" s="993">
        <v>1</v>
      </c>
      <c r="F305" s="993">
        <v>0.6</v>
      </c>
      <c r="G305" s="994">
        <v>634624</v>
      </c>
      <c r="H305" s="995">
        <v>634624</v>
      </c>
      <c r="I305" s="994">
        <f t="shared" si="19"/>
        <v>52885</v>
      </c>
    </row>
    <row r="306" spans="1:9" x14ac:dyDescent="0.2">
      <c r="A306" s="164">
        <v>9</v>
      </c>
      <c r="B306" s="996" t="s">
        <v>5146</v>
      </c>
      <c r="C306" s="1248"/>
      <c r="D306" s="164" t="str">
        <f t="shared" si="18"/>
        <v>-</v>
      </c>
      <c r="E306" s="993">
        <v>1</v>
      </c>
      <c r="F306" s="993">
        <v>0.6</v>
      </c>
      <c r="G306" s="994">
        <v>634624</v>
      </c>
      <c r="H306" s="995">
        <v>555296</v>
      </c>
      <c r="I306" s="994">
        <f t="shared" si="19"/>
        <v>52885</v>
      </c>
    </row>
    <row r="307" spans="1:9" x14ac:dyDescent="0.2">
      <c r="A307" s="164">
        <v>10</v>
      </c>
      <c r="B307" s="996" t="s">
        <v>5147</v>
      </c>
      <c r="C307" s="1248"/>
      <c r="D307" s="164" t="str">
        <f t="shared" si="18"/>
        <v>-</v>
      </c>
      <c r="E307" s="993">
        <v>1</v>
      </c>
      <c r="F307" s="993">
        <v>0.6</v>
      </c>
      <c r="G307" s="994">
        <v>634624</v>
      </c>
      <c r="H307" s="995">
        <v>634624</v>
      </c>
      <c r="I307" s="994">
        <f t="shared" si="19"/>
        <v>52885</v>
      </c>
    </row>
    <row r="308" spans="1:9" x14ac:dyDescent="0.2">
      <c r="A308" s="164">
        <v>11</v>
      </c>
      <c r="B308" s="996" t="s">
        <v>5148</v>
      </c>
      <c r="C308" s="1248"/>
      <c r="D308" s="164" t="str">
        <f t="shared" si="18"/>
        <v>-</v>
      </c>
      <c r="E308" s="993">
        <v>1</v>
      </c>
      <c r="F308" s="993">
        <v>0.6</v>
      </c>
      <c r="G308" s="994">
        <v>634624</v>
      </c>
      <c r="H308" s="995">
        <v>634624</v>
      </c>
      <c r="I308" s="994">
        <f t="shared" si="19"/>
        <v>52885</v>
      </c>
    </row>
    <row r="309" spans="1:9" x14ac:dyDescent="0.2">
      <c r="A309" s="164">
        <v>12</v>
      </c>
      <c r="B309" s="996" t="s">
        <v>5149</v>
      </c>
      <c r="C309" s="1248"/>
      <c r="D309" s="164" t="str">
        <f t="shared" si="18"/>
        <v>-</v>
      </c>
      <c r="E309" s="993">
        <v>1</v>
      </c>
      <c r="F309" s="993">
        <v>0.6</v>
      </c>
      <c r="G309" s="994">
        <v>634624</v>
      </c>
      <c r="H309" s="995">
        <v>634624</v>
      </c>
      <c r="I309" s="994">
        <f t="shared" si="19"/>
        <v>52885</v>
      </c>
    </row>
    <row r="310" spans="1:9" x14ac:dyDescent="0.2">
      <c r="A310" s="164">
        <v>13</v>
      </c>
      <c r="B310" s="996" t="s">
        <v>5150</v>
      </c>
      <c r="C310" s="1248"/>
      <c r="D310" s="164" t="str">
        <f t="shared" si="18"/>
        <v>-</v>
      </c>
      <c r="E310" s="993">
        <v>1</v>
      </c>
      <c r="F310" s="993">
        <v>0.6</v>
      </c>
      <c r="G310" s="994">
        <v>634624</v>
      </c>
      <c r="H310" s="995">
        <v>634624</v>
      </c>
      <c r="I310" s="994">
        <f t="shared" si="19"/>
        <v>52885</v>
      </c>
    </row>
    <row r="311" spans="1:9" x14ac:dyDescent="0.2">
      <c r="A311" s="164">
        <v>14</v>
      </c>
      <c r="B311" s="996" t="s">
        <v>5151</v>
      </c>
      <c r="C311" s="1248"/>
      <c r="D311" s="164" t="str">
        <f t="shared" si="18"/>
        <v>-</v>
      </c>
      <c r="E311" s="993">
        <v>1</v>
      </c>
      <c r="F311" s="993">
        <v>0.6</v>
      </c>
      <c r="G311" s="994">
        <v>634624</v>
      </c>
      <c r="H311" s="995">
        <v>634624</v>
      </c>
      <c r="I311" s="994">
        <f t="shared" si="19"/>
        <v>52885</v>
      </c>
    </row>
    <row r="312" spans="1:9" x14ac:dyDescent="0.2">
      <c r="A312" s="164">
        <v>15</v>
      </c>
      <c r="B312" s="996" t="s">
        <v>5152</v>
      </c>
      <c r="C312" s="1248"/>
      <c r="D312" s="164" t="str">
        <f t="shared" si="18"/>
        <v>-</v>
      </c>
      <c r="E312" s="993">
        <v>1</v>
      </c>
      <c r="F312" s="993">
        <v>0.6</v>
      </c>
      <c r="G312" s="994">
        <v>634624</v>
      </c>
      <c r="H312" s="995">
        <v>634624</v>
      </c>
      <c r="I312" s="994">
        <f t="shared" si="19"/>
        <v>52885</v>
      </c>
    </row>
    <row r="313" spans="1:9" x14ac:dyDescent="0.2">
      <c r="A313" s="164">
        <v>16</v>
      </c>
      <c r="B313" s="996" t="s">
        <v>5153</v>
      </c>
      <c r="C313" s="1248"/>
      <c r="D313" s="164" t="str">
        <f t="shared" si="18"/>
        <v>-</v>
      </c>
      <c r="E313" s="993">
        <v>1</v>
      </c>
      <c r="F313" s="993">
        <v>0.6</v>
      </c>
      <c r="G313" s="994">
        <v>634624</v>
      </c>
      <c r="H313" s="995">
        <v>634624</v>
      </c>
      <c r="I313" s="994">
        <f t="shared" si="19"/>
        <v>52885</v>
      </c>
    </row>
    <row r="314" spans="1:9" x14ac:dyDescent="0.2">
      <c r="A314" s="164">
        <v>17</v>
      </c>
      <c r="B314" s="996" t="s">
        <v>5154</v>
      </c>
      <c r="C314" s="1248"/>
      <c r="D314" s="164" t="str">
        <f t="shared" si="18"/>
        <v>-</v>
      </c>
      <c r="E314" s="993">
        <v>1</v>
      </c>
      <c r="F314" s="993">
        <v>0.6</v>
      </c>
      <c r="G314" s="994">
        <v>634624</v>
      </c>
      <c r="H314" s="995">
        <v>634624</v>
      </c>
      <c r="I314" s="994">
        <f t="shared" si="19"/>
        <v>52885</v>
      </c>
    </row>
    <row r="315" spans="1:9" x14ac:dyDescent="0.2">
      <c r="A315" s="164">
        <v>18</v>
      </c>
      <c r="B315" s="996" t="s">
        <v>5155</v>
      </c>
      <c r="C315" s="1248"/>
      <c r="D315" s="164" t="str">
        <f t="shared" si="18"/>
        <v>-</v>
      </c>
      <c r="E315" s="993">
        <v>1</v>
      </c>
      <c r="F315" s="993">
        <v>0.6</v>
      </c>
      <c r="G315" s="994">
        <v>634624</v>
      </c>
      <c r="H315" s="995">
        <v>634624</v>
      </c>
      <c r="I315" s="994">
        <f t="shared" si="19"/>
        <v>52885</v>
      </c>
    </row>
    <row r="316" spans="1:9" x14ac:dyDescent="0.2">
      <c r="A316" s="164">
        <v>19</v>
      </c>
      <c r="B316" s="996" t="s">
        <v>5156</v>
      </c>
      <c r="C316" s="1248"/>
      <c r="D316" s="164" t="str">
        <f t="shared" si="18"/>
        <v>-</v>
      </c>
      <c r="E316" s="993">
        <v>1</v>
      </c>
      <c r="F316" s="993">
        <v>0.6</v>
      </c>
      <c r="G316" s="994">
        <v>634624</v>
      </c>
      <c r="H316" s="995">
        <v>634624</v>
      </c>
      <c r="I316" s="994">
        <f t="shared" si="19"/>
        <v>52885</v>
      </c>
    </row>
    <row r="317" spans="1:9" x14ac:dyDescent="0.2">
      <c r="A317" s="164">
        <v>20</v>
      </c>
      <c r="B317" s="996" t="s">
        <v>5157</v>
      </c>
      <c r="C317" s="1248"/>
      <c r="D317" s="164" t="str">
        <f t="shared" ref="D317:D380" si="24">IF(F317=1,"+","-")</f>
        <v>-</v>
      </c>
      <c r="E317" s="993">
        <v>1</v>
      </c>
      <c r="F317" s="993">
        <v>0.6</v>
      </c>
      <c r="G317" s="994">
        <v>634624</v>
      </c>
      <c r="H317" s="995">
        <v>634624</v>
      </c>
      <c r="I317" s="994">
        <f t="shared" ref="I317:I380" si="25">G317/12</f>
        <v>52885</v>
      </c>
    </row>
    <row r="318" spans="1:9" x14ac:dyDescent="0.2">
      <c r="A318" s="164">
        <v>21</v>
      </c>
      <c r="B318" s="996" t="s">
        <v>5158</v>
      </c>
      <c r="C318" s="1248"/>
      <c r="D318" s="164" t="str">
        <f t="shared" si="24"/>
        <v>-</v>
      </c>
      <c r="E318" s="993">
        <v>1</v>
      </c>
      <c r="F318" s="993">
        <v>0.6</v>
      </c>
      <c r="G318" s="994">
        <v>634624</v>
      </c>
      <c r="H318" s="995">
        <v>634624</v>
      </c>
      <c r="I318" s="994">
        <f t="shared" si="25"/>
        <v>52885</v>
      </c>
    </row>
    <row r="319" spans="1:9" x14ac:dyDescent="0.2">
      <c r="A319" s="164">
        <v>22</v>
      </c>
      <c r="B319" s="996" t="s">
        <v>5159</v>
      </c>
      <c r="C319" s="1248"/>
      <c r="D319" s="164" t="str">
        <f t="shared" si="24"/>
        <v>-</v>
      </c>
      <c r="E319" s="993">
        <v>1</v>
      </c>
      <c r="F319" s="993">
        <v>0.6</v>
      </c>
      <c r="G319" s="994">
        <v>634624</v>
      </c>
      <c r="H319" s="995">
        <v>634624</v>
      </c>
      <c r="I319" s="994">
        <f t="shared" si="25"/>
        <v>52885</v>
      </c>
    </row>
    <row r="320" spans="1:9" x14ac:dyDescent="0.2">
      <c r="A320" s="164">
        <v>23</v>
      </c>
      <c r="B320" s="996" t="s">
        <v>5160</v>
      </c>
      <c r="C320" s="1248"/>
      <c r="D320" s="164" t="str">
        <f t="shared" si="24"/>
        <v>-</v>
      </c>
      <c r="E320" s="993">
        <v>1</v>
      </c>
      <c r="F320" s="993">
        <v>0.6</v>
      </c>
      <c r="G320" s="994">
        <v>634624</v>
      </c>
      <c r="H320" s="995">
        <v>634624</v>
      </c>
      <c r="I320" s="994">
        <f t="shared" si="25"/>
        <v>52885</v>
      </c>
    </row>
    <row r="321" spans="1:9" x14ac:dyDescent="0.2">
      <c r="A321" s="164">
        <v>24</v>
      </c>
      <c r="B321" s="996" t="s">
        <v>5161</v>
      </c>
      <c r="C321" s="1248"/>
      <c r="D321" s="164" t="str">
        <f t="shared" si="24"/>
        <v>-</v>
      </c>
      <c r="E321" s="993">
        <v>1</v>
      </c>
      <c r="F321" s="993">
        <v>0.6</v>
      </c>
      <c r="G321" s="994">
        <v>634624</v>
      </c>
      <c r="H321" s="995">
        <v>740394</v>
      </c>
      <c r="I321" s="994">
        <f t="shared" si="25"/>
        <v>52885</v>
      </c>
    </row>
    <row r="322" spans="1:9" x14ac:dyDescent="0.2">
      <c r="A322" s="164">
        <v>25</v>
      </c>
      <c r="B322" s="996" t="s">
        <v>5162</v>
      </c>
      <c r="C322" s="1248" t="s">
        <v>3941</v>
      </c>
      <c r="D322" s="164" t="str">
        <f t="shared" si="24"/>
        <v>-</v>
      </c>
      <c r="E322" s="993">
        <v>1</v>
      </c>
      <c r="F322" s="997" t="s">
        <v>5163</v>
      </c>
      <c r="G322" s="994">
        <v>1256717</v>
      </c>
      <c r="H322" s="995">
        <v>1107459</v>
      </c>
      <c r="I322" s="994">
        <f t="shared" si="25"/>
        <v>104726</v>
      </c>
    </row>
    <row r="323" spans="1:9" x14ac:dyDescent="0.2">
      <c r="A323" s="164">
        <v>26</v>
      </c>
      <c r="B323" s="996" t="s">
        <v>5164</v>
      </c>
      <c r="C323" s="1248"/>
      <c r="D323" s="164" t="str">
        <f t="shared" si="24"/>
        <v>-</v>
      </c>
      <c r="E323" s="993">
        <v>1</v>
      </c>
      <c r="F323" s="997" t="s">
        <v>5163</v>
      </c>
      <c r="G323" s="994">
        <v>1256717</v>
      </c>
      <c r="H323" s="995">
        <v>840944</v>
      </c>
      <c r="I323" s="994">
        <f t="shared" si="25"/>
        <v>104726</v>
      </c>
    </row>
    <row r="324" spans="1:9" x14ac:dyDescent="0.2">
      <c r="A324" s="164"/>
      <c r="B324" s="989" t="s">
        <v>404</v>
      </c>
      <c r="C324" s="983"/>
      <c r="D324" s="164"/>
      <c r="E324" s="993"/>
      <c r="F324" s="993"/>
      <c r="G324" s="990">
        <f>SUM(G325:G352)</f>
        <v>19978121</v>
      </c>
      <c r="H324" s="991">
        <f t="shared" ref="H324:I324" si="26">SUM(H325:H352)</f>
        <v>18550218</v>
      </c>
      <c r="I324" s="990">
        <f t="shared" si="26"/>
        <v>1664837</v>
      </c>
    </row>
    <row r="325" spans="1:9" x14ac:dyDescent="0.2">
      <c r="A325" s="164">
        <v>1</v>
      </c>
      <c r="B325" s="996" t="s">
        <v>5165</v>
      </c>
      <c r="C325" s="1248" t="s">
        <v>4601</v>
      </c>
      <c r="D325" s="164" t="str">
        <f t="shared" si="24"/>
        <v>-</v>
      </c>
      <c r="E325" s="993">
        <v>0.5</v>
      </c>
      <c r="F325" s="993">
        <v>0.6</v>
      </c>
      <c r="G325" s="994">
        <v>317312</v>
      </c>
      <c r="H325" s="995">
        <v>317312</v>
      </c>
      <c r="I325" s="994">
        <f t="shared" si="25"/>
        <v>26443</v>
      </c>
    </row>
    <row r="326" spans="1:9" x14ac:dyDescent="0.2">
      <c r="A326" s="164">
        <v>2</v>
      </c>
      <c r="B326" s="996" t="s">
        <v>5166</v>
      </c>
      <c r="C326" s="1248"/>
      <c r="D326" s="164" t="str">
        <f t="shared" si="24"/>
        <v>-</v>
      </c>
      <c r="E326" s="993">
        <v>0.5</v>
      </c>
      <c r="F326" s="993">
        <v>0.6</v>
      </c>
      <c r="G326" s="994">
        <v>317312</v>
      </c>
      <c r="H326" s="995">
        <v>317312</v>
      </c>
      <c r="I326" s="994">
        <f t="shared" si="25"/>
        <v>26443</v>
      </c>
    </row>
    <row r="327" spans="1:9" x14ac:dyDescent="0.2">
      <c r="A327" s="164">
        <v>3</v>
      </c>
      <c r="B327" s="996" t="s">
        <v>5167</v>
      </c>
      <c r="C327" s="1248"/>
      <c r="D327" s="164" t="str">
        <f t="shared" si="24"/>
        <v>-</v>
      </c>
      <c r="E327" s="993">
        <v>0.5</v>
      </c>
      <c r="F327" s="993">
        <v>0.6</v>
      </c>
      <c r="G327" s="994">
        <v>317312</v>
      </c>
      <c r="H327" s="995">
        <v>317312</v>
      </c>
      <c r="I327" s="994">
        <f t="shared" si="25"/>
        <v>26443</v>
      </c>
    </row>
    <row r="328" spans="1:9" x14ac:dyDescent="0.2">
      <c r="A328" s="164">
        <v>4</v>
      </c>
      <c r="B328" s="996" t="s">
        <v>5168</v>
      </c>
      <c r="C328" s="1248" t="s">
        <v>3940</v>
      </c>
      <c r="D328" s="164" t="str">
        <f t="shared" si="24"/>
        <v>-</v>
      </c>
      <c r="E328" s="993">
        <v>1</v>
      </c>
      <c r="F328" s="993">
        <v>0.6</v>
      </c>
      <c r="G328" s="994">
        <v>634624</v>
      </c>
      <c r="H328" s="995">
        <v>158656</v>
      </c>
      <c r="I328" s="994">
        <f t="shared" si="25"/>
        <v>52885</v>
      </c>
    </row>
    <row r="329" spans="1:9" x14ac:dyDescent="0.2">
      <c r="A329" s="164">
        <v>5</v>
      </c>
      <c r="B329" s="996" t="s">
        <v>5169</v>
      </c>
      <c r="C329" s="1248"/>
      <c r="D329" s="164" t="str">
        <f t="shared" si="24"/>
        <v>-</v>
      </c>
      <c r="E329" s="993">
        <v>1</v>
      </c>
      <c r="F329" s="993">
        <v>0.6</v>
      </c>
      <c r="G329" s="994">
        <v>634624</v>
      </c>
      <c r="H329" s="995">
        <v>634624</v>
      </c>
      <c r="I329" s="994">
        <f t="shared" si="25"/>
        <v>52885</v>
      </c>
    </row>
    <row r="330" spans="1:9" x14ac:dyDescent="0.2">
      <c r="A330" s="164">
        <v>6</v>
      </c>
      <c r="B330" s="996" t="s">
        <v>5170</v>
      </c>
      <c r="C330" s="1248"/>
      <c r="D330" s="164" t="str">
        <f t="shared" si="24"/>
        <v>-</v>
      </c>
      <c r="E330" s="993">
        <v>1</v>
      </c>
      <c r="F330" s="993">
        <v>0.6</v>
      </c>
      <c r="G330" s="994">
        <v>634624</v>
      </c>
      <c r="H330" s="995">
        <v>634624</v>
      </c>
      <c r="I330" s="994">
        <f t="shared" si="25"/>
        <v>52885</v>
      </c>
    </row>
    <row r="331" spans="1:9" x14ac:dyDescent="0.2">
      <c r="A331" s="164">
        <v>7</v>
      </c>
      <c r="B331" s="996" t="s">
        <v>5171</v>
      </c>
      <c r="C331" s="1248"/>
      <c r="D331" s="164" t="str">
        <f t="shared" si="24"/>
        <v>-</v>
      </c>
      <c r="E331" s="993">
        <v>1</v>
      </c>
      <c r="F331" s="993">
        <v>0.6</v>
      </c>
      <c r="G331" s="994">
        <v>634624</v>
      </c>
      <c r="H331" s="995">
        <v>634624</v>
      </c>
      <c r="I331" s="994">
        <f t="shared" si="25"/>
        <v>52885</v>
      </c>
    </row>
    <row r="332" spans="1:9" ht="25.5" x14ac:dyDescent="0.2">
      <c r="A332" s="164">
        <v>8</v>
      </c>
      <c r="B332" s="996" t="s">
        <v>5172</v>
      </c>
      <c r="C332" s="1248"/>
      <c r="D332" s="164" t="str">
        <f t="shared" si="24"/>
        <v>-</v>
      </c>
      <c r="E332" s="993">
        <v>1</v>
      </c>
      <c r="F332" s="993">
        <v>0.6</v>
      </c>
      <c r="G332" s="994">
        <v>634624</v>
      </c>
      <c r="H332" s="995">
        <v>158656</v>
      </c>
      <c r="I332" s="994">
        <f t="shared" si="25"/>
        <v>52885</v>
      </c>
    </row>
    <row r="333" spans="1:9" x14ac:dyDescent="0.2">
      <c r="A333" s="164">
        <v>9</v>
      </c>
      <c r="B333" s="996" t="s">
        <v>5173</v>
      </c>
      <c r="C333" s="1248"/>
      <c r="D333" s="164" t="str">
        <f t="shared" si="24"/>
        <v>-</v>
      </c>
      <c r="E333" s="993">
        <v>1</v>
      </c>
      <c r="F333" s="993">
        <v>0.6</v>
      </c>
      <c r="G333" s="994">
        <v>634624</v>
      </c>
      <c r="H333" s="995">
        <v>634624</v>
      </c>
      <c r="I333" s="994">
        <f t="shared" si="25"/>
        <v>52885</v>
      </c>
    </row>
    <row r="334" spans="1:9" x14ac:dyDescent="0.2">
      <c r="A334" s="164">
        <v>10</v>
      </c>
      <c r="B334" s="996" t="s">
        <v>2148</v>
      </c>
      <c r="C334" s="1248"/>
      <c r="D334" s="164" t="str">
        <f t="shared" si="24"/>
        <v>-</v>
      </c>
      <c r="E334" s="993">
        <v>1</v>
      </c>
      <c r="F334" s="993">
        <v>0.6</v>
      </c>
      <c r="G334" s="994">
        <v>634624</v>
      </c>
      <c r="H334" s="995">
        <v>475968</v>
      </c>
      <c r="I334" s="994">
        <f t="shared" si="25"/>
        <v>52885</v>
      </c>
    </row>
    <row r="335" spans="1:9" x14ac:dyDescent="0.2">
      <c r="A335" s="164">
        <v>11</v>
      </c>
      <c r="B335" s="996" t="s">
        <v>5174</v>
      </c>
      <c r="C335" s="1248"/>
      <c r="D335" s="164" t="str">
        <f t="shared" si="24"/>
        <v>-</v>
      </c>
      <c r="E335" s="993">
        <v>1</v>
      </c>
      <c r="F335" s="993">
        <v>0.6</v>
      </c>
      <c r="G335" s="994">
        <v>634624</v>
      </c>
      <c r="H335" s="995">
        <v>634624</v>
      </c>
      <c r="I335" s="994">
        <f t="shared" si="25"/>
        <v>52885</v>
      </c>
    </row>
    <row r="336" spans="1:9" x14ac:dyDescent="0.2">
      <c r="A336" s="164">
        <v>12</v>
      </c>
      <c r="B336" s="996" t="s">
        <v>5175</v>
      </c>
      <c r="C336" s="1248"/>
      <c r="D336" s="164" t="str">
        <f t="shared" si="24"/>
        <v>-</v>
      </c>
      <c r="E336" s="993">
        <v>1</v>
      </c>
      <c r="F336" s="993">
        <v>0.6</v>
      </c>
      <c r="G336" s="994">
        <v>634624</v>
      </c>
      <c r="H336" s="995">
        <v>634624</v>
      </c>
      <c r="I336" s="994">
        <f t="shared" si="25"/>
        <v>52885</v>
      </c>
    </row>
    <row r="337" spans="1:9" x14ac:dyDescent="0.2">
      <c r="A337" s="164">
        <v>13</v>
      </c>
      <c r="B337" s="996" t="s">
        <v>5176</v>
      </c>
      <c r="C337" s="1248"/>
      <c r="D337" s="164" t="str">
        <f t="shared" si="24"/>
        <v>-</v>
      </c>
      <c r="E337" s="993">
        <v>1</v>
      </c>
      <c r="F337" s="993">
        <v>0.6</v>
      </c>
      <c r="G337" s="994">
        <v>634624</v>
      </c>
      <c r="H337" s="995">
        <v>634624</v>
      </c>
      <c r="I337" s="994">
        <f t="shared" si="25"/>
        <v>52885</v>
      </c>
    </row>
    <row r="338" spans="1:9" x14ac:dyDescent="0.2">
      <c r="A338" s="164">
        <v>14</v>
      </c>
      <c r="B338" s="996" t="s">
        <v>2294</v>
      </c>
      <c r="C338" s="1248"/>
      <c r="D338" s="164" t="str">
        <f t="shared" si="24"/>
        <v>-</v>
      </c>
      <c r="E338" s="993">
        <v>1</v>
      </c>
      <c r="F338" s="993">
        <v>0.6</v>
      </c>
      <c r="G338" s="994">
        <v>634624</v>
      </c>
      <c r="H338" s="995">
        <v>634624</v>
      </c>
      <c r="I338" s="994">
        <f t="shared" si="25"/>
        <v>52885</v>
      </c>
    </row>
    <row r="339" spans="1:9" x14ac:dyDescent="0.2">
      <c r="A339" s="164">
        <v>15</v>
      </c>
      <c r="B339" s="996" t="s">
        <v>5177</v>
      </c>
      <c r="C339" s="1248"/>
      <c r="D339" s="164" t="str">
        <f t="shared" si="24"/>
        <v>-</v>
      </c>
      <c r="E339" s="993">
        <v>1</v>
      </c>
      <c r="F339" s="993">
        <v>0.6</v>
      </c>
      <c r="G339" s="994">
        <v>634624</v>
      </c>
      <c r="H339" s="995">
        <v>634624</v>
      </c>
      <c r="I339" s="994">
        <f t="shared" si="25"/>
        <v>52885</v>
      </c>
    </row>
    <row r="340" spans="1:9" x14ac:dyDescent="0.2">
      <c r="A340" s="164">
        <v>16</v>
      </c>
      <c r="B340" s="996" t="s">
        <v>5178</v>
      </c>
      <c r="C340" s="1248"/>
      <c r="D340" s="164" t="str">
        <f t="shared" si="24"/>
        <v>-</v>
      </c>
      <c r="E340" s="993">
        <v>1</v>
      </c>
      <c r="F340" s="993">
        <v>0.6</v>
      </c>
      <c r="G340" s="994">
        <v>634624</v>
      </c>
      <c r="H340" s="995">
        <v>634624</v>
      </c>
      <c r="I340" s="994">
        <f t="shared" si="25"/>
        <v>52885</v>
      </c>
    </row>
    <row r="341" spans="1:9" x14ac:dyDescent="0.2">
      <c r="A341" s="164">
        <v>17</v>
      </c>
      <c r="B341" s="996" t="s">
        <v>2033</v>
      </c>
      <c r="C341" s="1248"/>
      <c r="D341" s="164" t="str">
        <f t="shared" si="24"/>
        <v>-</v>
      </c>
      <c r="E341" s="993">
        <v>1</v>
      </c>
      <c r="F341" s="993">
        <v>0.6</v>
      </c>
      <c r="G341" s="994">
        <v>634624</v>
      </c>
      <c r="H341" s="995">
        <v>634624</v>
      </c>
      <c r="I341" s="994">
        <f t="shared" si="25"/>
        <v>52885</v>
      </c>
    </row>
    <row r="342" spans="1:9" x14ac:dyDescent="0.2">
      <c r="A342" s="164">
        <v>18</v>
      </c>
      <c r="B342" s="996" t="s">
        <v>5179</v>
      </c>
      <c r="C342" s="1248"/>
      <c r="D342" s="164" t="str">
        <f t="shared" si="24"/>
        <v>+</v>
      </c>
      <c r="E342" s="993">
        <v>1</v>
      </c>
      <c r="F342" s="993">
        <v>1</v>
      </c>
      <c r="G342" s="994">
        <v>1057706</v>
      </c>
      <c r="H342" s="995">
        <v>1057706</v>
      </c>
      <c r="I342" s="994">
        <f t="shared" si="25"/>
        <v>88142</v>
      </c>
    </row>
    <row r="343" spans="1:9" x14ac:dyDescent="0.2">
      <c r="A343" s="164">
        <v>19</v>
      </c>
      <c r="B343" s="996" t="s">
        <v>5180</v>
      </c>
      <c r="C343" s="1248"/>
      <c r="D343" s="164" t="str">
        <f t="shared" si="24"/>
        <v>+</v>
      </c>
      <c r="E343" s="993">
        <v>1</v>
      </c>
      <c r="F343" s="993">
        <v>1</v>
      </c>
      <c r="G343" s="994">
        <v>1057706</v>
      </c>
      <c r="H343" s="995">
        <v>1057706</v>
      </c>
      <c r="I343" s="994">
        <f t="shared" si="25"/>
        <v>88142</v>
      </c>
    </row>
    <row r="344" spans="1:9" x14ac:dyDescent="0.2">
      <c r="A344" s="164">
        <v>20</v>
      </c>
      <c r="B344" s="996" t="s">
        <v>5181</v>
      </c>
      <c r="C344" s="1248"/>
      <c r="D344" s="164" t="str">
        <f t="shared" si="24"/>
        <v>+</v>
      </c>
      <c r="E344" s="993">
        <v>1</v>
      </c>
      <c r="F344" s="993">
        <v>1</v>
      </c>
      <c r="G344" s="994">
        <v>1057706</v>
      </c>
      <c r="H344" s="995">
        <v>1057706</v>
      </c>
      <c r="I344" s="994">
        <f t="shared" si="25"/>
        <v>88142</v>
      </c>
    </row>
    <row r="345" spans="1:9" x14ac:dyDescent="0.2">
      <c r="A345" s="164">
        <v>21</v>
      </c>
      <c r="B345" s="996" t="s">
        <v>5182</v>
      </c>
      <c r="C345" s="1248"/>
      <c r="D345" s="164" t="str">
        <f t="shared" si="24"/>
        <v>+</v>
      </c>
      <c r="E345" s="993">
        <v>1</v>
      </c>
      <c r="F345" s="993">
        <v>1</v>
      </c>
      <c r="G345" s="994">
        <v>1057706</v>
      </c>
      <c r="H345" s="995">
        <v>1057706</v>
      </c>
      <c r="I345" s="994">
        <f t="shared" si="25"/>
        <v>88142</v>
      </c>
    </row>
    <row r="346" spans="1:9" x14ac:dyDescent="0.2">
      <c r="A346" s="164">
        <v>22</v>
      </c>
      <c r="B346" s="996" t="s">
        <v>5183</v>
      </c>
      <c r="C346" s="1248"/>
      <c r="D346" s="164" t="str">
        <f t="shared" si="24"/>
        <v>+</v>
      </c>
      <c r="E346" s="993">
        <v>1</v>
      </c>
      <c r="F346" s="993">
        <v>1</v>
      </c>
      <c r="G346" s="994">
        <v>1057706</v>
      </c>
      <c r="H346" s="995">
        <v>1057706</v>
      </c>
      <c r="I346" s="994">
        <f t="shared" si="25"/>
        <v>88142</v>
      </c>
    </row>
    <row r="347" spans="1:9" x14ac:dyDescent="0.2">
      <c r="A347" s="164">
        <v>23</v>
      </c>
      <c r="B347" s="996" t="s">
        <v>5184</v>
      </c>
      <c r="C347" s="1248"/>
      <c r="D347" s="164" t="str">
        <f t="shared" si="24"/>
        <v>+</v>
      </c>
      <c r="E347" s="993">
        <v>1</v>
      </c>
      <c r="F347" s="993">
        <v>1</v>
      </c>
      <c r="G347" s="994">
        <v>1057706</v>
      </c>
      <c r="H347" s="995">
        <v>740395</v>
      </c>
      <c r="I347" s="994">
        <f t="shared" si="25"/>
        <v>88142</v>
      </c>
    </row>
    <row r="348" spans="1:9" x14ac:dyDescent="0.2">
      <c r="A348" s="164">
        <v>24</v>
      </c>
      <c r="B348" s="996" t="s">
        <v>5185</v>
      </c>
      <c r="C348" s="1248"/>
      <c r="D348" s="164" t="str">
        <f t="shared" si="24"/>
        <v>-</v>
      </c>
      <c r="E348" s="993">
        <v>1</v>
      </c>
      <c r="F348" s="993">
        <v>0.6</v>
      </c>
      <c r="G348" s="994">
        <v>634624</v>
      </c>
      <c r="H348" s="995">
        <v>634624</v>
      </c>
      <c r="I348" s="994">
        <f t="shared" si="25"/>
        <v>52885</v>
      </c>
    </row>
    <row r="349" spans="1:9" x14ac:dyDescent="0.2">
      <c r="A349" s="164">
        <v>25</v>
      </c>
      <c r="B349" s="996" t="s">
        <v>5186</v>
      </c>
      <c r="C349" s="1248"/>
      <c r="D349" s="164" t="str">
        <f t="shared" si="24"/>
        <v>-</v>
      </c>
      <c r="E349" s="993">
        <v>1</v>
      </c>
      <c r="F349" s="993">
        <v>0.6</v>
      </c>
      <c r="G349" s="994">
        <v>634624</v>
      </c>
      <c r="H349" s="995">
        <v>634624</v>
      </c>
      <c r="I349" s="994">
        <f t="shared" si="25"/>
        <v>52885</v>
      </c>
    </row>
    <row r="350" spans="1:9" x14ac:dyDescent="0.2">
      <c r="A350" s="164">
        <v>26</v>
      </c>
      <c r="B350" s="996" t="s">
        <v>5187</v>
      </c>
      <c r="C350" s="1248"/>
      <c r="D350" s="164" t="str">
        <f t="shared" si="24"/>
        <v>-</v>
      </c>
      <c r="E350" s="993">
        <v>1</v>
      </c>
      <c r="F350" s="993">
        <v>0.6</v>
      </c>
      <c r="G350" s="994">
        <v>634624</v>
      </c>
      <c r="H350" s="995">
        <v>634624</v>
      </c>
      <c r="I350" s="994">
        <f t="shared" si="25"/>
        <v>52885</v>
      </c>
    </row>
    <row r="351" spans="1:9" x14ac:dyDescent="0.2">
      <c r="A351" s="164">
        <v>27</v>
      </c>
      <c r="B351" s="996" t="s">
        <v>5188</v>
      </c>
      <c r="C351" s="1248"/>
      <c r="D351" s="164" t="str">
        <f t="shared" si="24"/>
        <v>-</v>
      </c>
      <c r="E351" s="993">
        <v>1</v>
      </c>
      <c r="F351" s="993">
        <v>0.6</v>
      </c>
      <c r="G351" s="994">
        <v>634624</v>
      </c>
      <c r="H351" s="995">
        <v>634624</v>
      </c>
      <c r="I351" s="994">
        <f t="shared" si="25"/>
        <v>52885</v>
      </c>
    </row>
    <row r="352" spans="1:9" x14ac:dyDescent="0.2">
      <c r="A352" s="164">
        <v>28</v>
      </c>
      <c r="B352" s="996" t="s">
        <v>5189</v>
      </c>
      <c r="C352" s="983" t="s">
        <v>3941</v>
      </c>
      <c r="D352" s="164" t="str">
        <f t="shared" si="24"/>
        <v>-</v>
      </c>
      <c r="E352" s="993">
        <v>1</v>
      </c>
      <c r="F352" s="997" t="s">
        <v>5163</v>
      </c>
      <c r="G352" s="994">
        <v>1256717</v>
      </c>
      <c r="H352" s="995">
        <v>1256717</v>
      </c>
      <c r="I352" s="994">
        <f t="shared" si="25"/>
        <v>104726</v>
      </c>
    </row>
    <row r="353" spans="1:9" ht="25.5" x14ac:dyDescent="0.2">
      <c r="A353" s="164"/>
      <c r="B353" s="989" t="s">
        <v>775</v>
      </c>
      <c r="C353" s="983"/>
      <c r="D353" s="164"/>
      <c r="E353" s="993"/>
      <c r="F353" s="993"/>
      <c r="G353" s="990">
        <f>SUM(G354:G376)</f>
        <v>13115562</v>
      </c>
      <c r="H353" s="991">
        <f t="shared" ref="H353:I353" si="27">SUM(H354:H376)</f>
        <v>13115562</v>
      </c>
      <c r="I353" s="990">
        <f t="shared" si="27"/>
        <v>1092960</v>
      </c>
    </row>
    <row r="354" spans="1:9" x14ac:dyDescent="0.2">
      <c r="A354" s="164">
        <v>1</v>
      </c>
      <c r="B354" s="169" t="s">
        <v>2215</v>
      </c>
      <c r="C354" s="1248" t="s">
        <v>4601</v>
      </c>
      <c r="D354" s="164" t="str">
        <f t="shared" si="24"/>
        <v>-</v>
      </c>
      <c r="E354" s="993">
        <v>0.5</v>
      </c>
      <c r="F354" s="993">
        <v>0.6</v>
      </c>
      <c r="G354" s="994">
        <v>317312</v>
      </c>
      <c r="H354" s="995">
        <v>317312</v>
      </c>
      <c r="I354" s="994">
        <f t="shared" si="25"/>
        <v>26443</v>
      </c>
    </row>
    <row r="355" spans="1:9" x14ac:dyDescent="0.2">
      <c r="A355" s="164">
        <v>2</v>
      </c>
      <c r="B355" s="169" t="s">
        <v>2114</v>
      </c>
      <c r="C355" s="1248"/>
      <c r="D355" s="164" t="str">
        <f t="shared" si="24"/>
        <v>-</v>
      </c>
      <c r="E355" s="993">
        <v>0.5</v>
      </c>
      <c r="F355" s="993">
        <v>0.6</v>
      </c>
      <c r="G355" s="994">
        <v>317312</v>
      </c>
      <c r="H355" s="995">
        <v>317312</v>
      </c>
      <c r="I355" s="994">
        <f t="shared" si="25"/>
        <v>26443</v>
      </c>
    </row>
    <row r="356" spans="1:9" x14ac:dyDescent="0.2">
      <c r="A356" s="164">
        <v>3</v>
      </c>
      <c r="B356" s="169" t="s">
        <v>2168</v>
      </c>
      <c r="C356" s="1248"/>
      <c r="D356" s="164" t="str">
        <f t="shared" si="24"/>
        <v>-</v>
      </c>
      <c r="E356" s="993">
        <v>0.5</v>
      </c>
      <c r="F356" s="993">
        <v>0.6</v>
      </c>
      <c r="G356" s="994">
        <v>317312</v>
      </c>
      <c r="H356" s="995">
        <v>317312</v>
      </c>
      <c r="I356" s="994">
        <f t="shared" si="25"/>
        <v>26443</v>
      </c>
    </row>
    <row r="357" spans="1:9" x14ac:dyDescent="0.2">
      <c r="A357" s="164">
        <v>4</v>
      </c>
      <c r="B357" s="169" t="s">
        <v>2217</v>
      </c>
      <c r="C357" s="1248"/>
      <c r="D357" s="164" t="str">
        <f t="shared" si="24"/>
        <v>-</v>
      </c>
      <c r="E357" s="993">
        <v>0.5</v>
      </c>
      <c r="F357" s="993">
        <v>0.6</v>
      </c>
      <c r="G357" s="994">
        <v>317312</v>
      </c>
      <c r="H357" s="995">
        <v>317312</v>
      </c>
      <c r="I357" s="994">
        <f t="shared" si="25"/>
        <v>26443</v>
      </c>
    </row>
    <row r="358" spans="1:9" x14ac:dyDescent="0.2">
      <c r="A358" s="164">
        <v>5</v>
      </c>
      <c r="B358" s="169" t="s">
        <v>2216</v>
      </c>
      <c r="C358" s="1248"/>
      <c r="D358" s="164" t="str">
        <f t="shared" si="24"/>
        <v>-</v>
      </c>
      <c r="E358" s="993">
        <v>0.5</v>
      </c>
      <c r="F358" s="993">
        <v>0.6</v>
      </c>
      <c r="G358" s="994">
        <v>317312</v>
      </c>
      <c r="H358" s="995">
        <v>317312</v>
      </c>
      <c r="I358" s="994">
        <f t="shared" si="25"/>
        <v>26443</v>
      </c>
    </row>
    <row r="359" spans="1:9" x14ac:dyDescent="0.2">
      <c r="A359" s="164">
        <v>6</v>
      </c>
      <c r="B359" s="169" t="s">
        <v>2218</v>
      </c>
      <c r="C359" s="1248"/>
      <c r="D359" s="164" t="str">
        <f t="shared" si="24"/>
        <v>-</v>
      </c>
      <c r="E359" s="993">
        <v>0.5</v>
      </c>
      <c r="F359" s="993">
        <v>0.6</v>
      </c>
      <c r="G359" s="994">
        <v>317312</v>
      </c>
      <c r="H359" s="995">
        <v>317312</v>
      </c>
      <c r="I359" s="994">
        <f t="shared" si="25"/>
        <v>26443</v>
      </c>
    </row>
    <row r="360" spans="1:9" x14ac:dyDescent="0.2">
      <c r="A360" s="164">
        <v>7</v>
      </c>
      <c r="B360" s="169" t="s">
        <v>2219</v>
      </c>
      <c r="C360" s="1248" t="s">
        <v>3940</v>
      </c>
      <c r="D360" s="164" t="str">
        <f t="shared" si="24"/>
        <v>-</v>
      </c>
      <c r="E360" s="993">
        <v>1</v>
      </c>
      <c r="F360" s="993">
        <v>0.6</v>
      </c>
      <c r="G360" s="994">
        <v>634624</v>
      </c>
      <c r="H360" s="995">
        <v>634624</v>
      </c>
      <c r="I360" s="994">
        <f t="shared" si="25"/>
        <v>52885</v>
      </c>
    </row>
    <row r="361" spans="1:9" x14ac:dyDescent="0.2">
      <c r="A361" s="164">
        <v>8</v>
      </c>
      <c r="B361" s="169" t="s">
        <v>2220</v>
      </c>
      <c r="C361" s="1248"/>
      <c r="D361" s="164" t="str">
        <f t="shared" si="24"/>
        <v>-</v>
      </c>
      <c r="E361" s="993">
        <v>1</v>
      </c>
      <c r="F361" s="993">
        <v>0.6</v>
      </c>
      <c r="G361" s="994">
        <v>634624</v>
      </c>
      <c r="H361" s="995">
        <v>634624</v>
      </c>
      <c r="I361" s="994">
        <f t="shared" si="25"/>
        <v>52885</v>
      </c>
    </row>
    <row r="362" spans="1:9" x14ac:dyDescent="0.2">
      <c r="A362" s="164">
        <v>9</v>
      </c>
      <c r="B362" s="169" t="s">
        <v>2222</v>
      </c>
      <c r="C362" s="1248"/>
      <c r="D362" s="164" t="str">
        <f t="shared" si="24"/>
        <v>-</v>
      </c>
      <c r="E362" s="993">
        <v>1</v>
      </c>
      <c r="F362" s="993">
        <v>0.6</v>
      </c>
      <c r="G362" s="994">
        <v>634624</v>
      </c>
      <c r="H362" s="995">
        <v>634624</v>
      </c>
      <c r="I362" s="994">
        <f t="shared" si="25"/>
        <v>52885</v>
      </c>
    </row>
    <row r="363" spans="1:9" x14ac:dyDescent="0.2">
      <c r="A363" s="164">
        <v>10</v>
      </c>
      <c r="B363" s="169" t="s">
        <v>2028</v>
      </c>
      <c r="C363" s="1248"/>
      <c r="D363" s="164" t="str">
        <f t="shared" si="24"/>
        <v>-</v>
      </c>
      <c r="E363" s="993">
        <v>1</v>
      </c>
      <c r="F363" s="993">
        <v>0.6</v>
      </c>
      <c r="G363" s="994">
        <v>634624</v>
      </c>
      <c r="H363" s="995">
        <v>634624</v>
      </c>
      <c r="I363" s="994">
        <f t="shared" si="25"/>
        <v>52885</v>
      </c>
    </row>
    <row r="364" spans="1:9" x14ac:dyDescent="0.2">
      <c r="A364" s="164">
        <v>11</v>
      </c>
      <c r="B364" s="169" t="s">
        <v>2221</v>
      </c>
      <c r="C364" s="1248"/>
      <c r="D364" s="164" t="str">
        <f t="shared" si="24"/>
        <v>-</v>
      </c>
      <c r="E364" s="993">
        <v>1</v>
      </c>
      <c r="F364" s="993">
        <v>0.6</v>
      </c>
      <c r="G364" s="994">
        <v>634624</v>
      </c>
      <c r="H364" s="995">
        <v>634624</v>
      </c>
      <c r="I364" s="994">
        <f t="shared" si="25"/>
        <v>52885</v>
      </c>
    </row>
    <row r="365" spans="1:9" x14ac:dyDescent="0.2">
      <c r="A365" s="164">
        <v>12</v>
      </c>
      <c r="B365" s="169" t="s">
        <v>2026</v>
      </c>
      <c r="C365" s="1248"/>
      <c r="D365" s="164" t="str">
        <f t="shared" si="24"/>
        <v>-</v>
      </c>
      <c r="E365" s="993">
        <v>1</v>
      </c>
      <c r="F365" s="993">
        <v>0.6</v>
      </c>
      <c r="G365" s="994">
        <v>634624</v>
      </c>
      <c r="H365" s="995">
        <v>634624</v>
      </c>
      <c r="I365" s="994">
        <f t="shared" si="25"/>
        <v>52885</v>
      </c>
    </row>
    <row r="366" spans="1:9" x14ac:dyDescent="0.2">
      <c r="A366" s="164">
        <v>13</v>
      </c>
      <c r="B366" s="169" t="s">
        <v>2223</v>
      </c>
      <c r="C366" s="1248"/>
      <c r="D366" s="164" t="str">
        <f t="shared" si="24"/>
        <v>-</v>
      </c>
      <c r="E366" s="993">
        <v>1</v>
      </c>
      <c r="F366" s="993">
        <v>0.6</v>
      </c>
      <c r="G366" s="994">
        <v>634624</v>
      </c>
      <c r="H366" s="995">
        <v>634624</v>
      </c>
      <c r="I366" s="994">
        <f t="shared" si="25"/>
        <v>52885</v>
      </c>
    </row>
    <row r="367" spans="1:9" x14ac:dyDescent="0.2">
      <c r="A367" s="164">
        <v>14</v>
      </c>
      <c r="B367" s="169" t="s">
        <v>2224</v>
      </c>
      <c r="C367" s="1248"/>
      <c r="D367" s="164" t="str">
        <f t="shared" si="24"/>
        <v>-</v>
      </c>
      <c r="E367" s="993">
        <v>1</v>
      </c>
      <c r="F367" s="993">
        <v>0.6</v>
      </c>
      <c r="G367" s="994">
        <v>634624</v>
      </c>
      <c r="H367" s="995">
        <v>634624</v>
      </c>
      <c r="I367" s="994">
        <f t="shared" si="25"/>
        <v>52885</v>
      </c>
    </row>
    <row r="368" spans="1:9" x14ac:dyDescent="0.2">
      <c r="A368" s="164">
        <v>15</v>
      </c>
      <c r="B368" s="169" t="s">
        <v>2045</v>
      </c>
      <c r="C368" s="1248"/>
      <c r="D368" s="164" t="str">
        <f t="shared" si="24"/>
        <v>-</v>
      </c>
      <c r="E368" s="993">
        <v>1</v>
      </c>
      <c r="F368" s="993">
        <v>0.6</v>
      </c>
      <c r="G368" s="994">
        <v>634624</v>
      </c>
      <c r="H368" s="995">
        <v>634624</v>
      </c>
      <c r="I368" s="994">
        <f t="shared" si="25"/>
        <v>52885</v>
      </c>
    </row>
    <row r="369" spans="1:9" x14ac:dyDescent="0.2">
      <c r="A369" s="164">
        <v>16</v>
      </c>
      <c r="B369" s="169" t="s">
        <v>2213</v>
      </c>
      <c r="C369" s="1248"/>
      <c r="D369" s="164" t="str">
        <f t="shared" si="24"/>
        <v>-</v>
      </c>
      <c r="E369" s="993">
        <v>1</v>
      </c>
      <c r="F369" s="993">
        <v>0.6</v>
      </c>
      <c r="G369" s="994">
        <v>634624</v>
      </c>
      <c r="H369" s="995">
        <v>634624</v>
      </c>
      <c r="I369" s="994">
        <f t="shared" si="25"/>
        <v>52885</v>
      </c>
    </row>
    <row r="370" spans="1:9" x14ac:dyDescent="0.2">
      <c r="A370" s="164">
        <v>17</v>
      </c>
      <c r="B370" s="169" t="s">
        <v>2225</v>
      </c>
      <c r="C370" s="1248"/>
      <c r="D370" s="164" t="str">
        <f t="shared" si="24"/>
        <v>-</v>
      </c>
      <c r="E370" s="993">
        <v>1</v>
      </c>
      <c r="F370" s="993">
        <v>0.6</v>
      </c>
      <c r="G370" s="994">
        <v>634624</v>
      </c>
      <c r="H370" s="995">
        <v>634624</v>
      </c>
      <c r="I370" s="994">
        <f t="shared" si="25"/>
        <v>52885</v>
      </c>
    </row>
    <row r="371" spans="1:9" x14ac:dyDescent="0.2">
      <c r="A371" s="164">
        <v>18</v>
      </c>
      <c r="B371" s="169" t="s">
        <v>2226</v>
      </c>
      <c r="C371" s="1248"/>
      <c r="D371" s="164" t="str">
        <f t="shared" si="24"/>
        <v>-</v>
      </c>
      <c r="E371" s="993">
        <v>1</v>
      </c>
      <c r="F371" s="993">
        <v>0.6</v>
      </c>
      <c r="G371" s="994">
        <v>634624</v>
      </c>
      <c r="H371" s="995">
        <v>634624</v>
      </c>
      <c r="I371" s="994">
        <f t="shared" si="25"/>
        <v>52885</v>
      </c>
    </row>
    <row r="372" spans="1:9" x14ac:dyDescent="0.2">
      <c r="A372" s="164">
        <v>19</v>
      </c>
      <c r="B372" s="169" t="s">
        <v>2227</v>
      </c>
      <c r="C372" s="1248"/>
      <c r="D372" s="164" t="str">
        <f t="shared" si="24"/>
        <v>-</v>
      </c>
      <c r="E372" s="993">
        <v>1</v>
      </c>
      <c r="F372" s="993">
        <v>0.6</v>
      </c>
      <c r="G372" s="994">
        <v>634624</v>
      </c>
      <c r="H372" s="995">
        <v>634624</v>
      </c>
      <c r="I372" s="994">
        <f t="shared" si="25"/>
        <v>52885</v>
      </c>
    </row>
    <row r="373" spans="1:9" x14ac:dyDescent="0.2">
      <c r="A373" s="164">
        <v>20</v>
      </c>
      <c r="B373" s="169" t="s">
        <v>2148</v>
      </c>
      <c r="C373" s="1248"/>
      <c r="D373" s="164" t="str">
        <f t="shared" si="24"/>
        <v>-</v>
      </c>
      <c r="E373" s="993">
        <v>1</v>
      </c>
      <c r="F373" s="993">
        <v>0.6</v>
      </c>
      <c r="G373" s="994">
        <v>634624</v>
      </c>
      <c r="H373" s="995">
        <v>634624</v>
      </c>
      <c r="I373" s="994">
        <f t="shared" si="25"/>
        <v>52885</v>
      </c>
    </row>
    <row r="374" spans="1:9" x14ac:dyDescent="0.2">
      <c r="A374" s="164">
        <v>21</v>
      </c>
      <c r="B374" s="169" t="s">
        <v>2228</v>
      </c>
      <c r="C374" s="1248"/>
      <c r="D374" s="164" t="str">
        <f t="shared" si="24"/>
        <v>+</v>
      </c>
      <c r="E374" s="993">
        <v>1</v>
      </c>
      <c r="F374" s="993">
        <v>1</v>
      </c>
      <c r="G374" s="994">
        <v>1057706</v>
      </c>
      <c r="H374" s="995">
        <v>1057706</v>
      </c>
      <c r="I374" s="994">
        <f t="shared" si="25"/>
        <v>88142</v>
      </c>
    </row>
    <row r="375" spans="1:9" x14ac:dyDescent="0.2">
      <c r="A375" s="164">
        <v>22</v>
      </c>
      <c r="B375" s="169" t="s">
        <v>2090</v>
      </c>
      <c r="C375" s="1248"/>
      <c r="D375" s="164" t="str">
        <f t="shared" si="24"/>
        <v>-</v>
      </c>
      <c r="E375" s="993">
        <v>1</v>
      </c>
      <c r="F375" s="993">
        <v>0.6</v>
      </c>
      <c r="G375" s="994">
        <v>634624</v>
      </c>
      <c r="H375" s="995">
        <v>634624</v>
      </c>
      <c r="I375" s="994">
        <f t="shared" si="25"/>
        <v>52885</v>
      </c>
    </row>
    <row r="376" spans="1:9" x14ac:dyDescent="0.2">
      <c r="A376" s="164">
        <v>23</v>
      </c>
      <c r="B376" s="169" t="s">
        <v>2229</v>
      </c>
      <c r="C376" s="1248"/>
      <c r="D376" s="164" t="str">
        <f t="shared" si="24"/>
        <v>-</v>
      </c>
      <c r="E376" s="993">
        <v>1</v>
      </c>
      <c r="F376" s="993">
        <v>0.6</v>
      </c>
      <c r="G376" s="994">
        <v>634624</v>
      </c>
      <c r="H376" s="995">
        <v>634624</v>
      </c>
      <c r="I376" s="994">
        <f t="shared" si="25"/>
        <v>52885</v>
      </c>
    </row>
    <row r="377" spans="1:9" x14ac:dyDescent="0.2">
      <c r="A377" s="164"/>
      <c r="B377" s="989" t="s">
        <v>776</v>
      </c>
      <c r="C377" s="983"/>
      <c r="D377" s="164"/>
      <c r="E377" s="993"/>
      <c r="F377" s="993"/>
      <c r="G377" s="990">
        <f>SUM(G378:G393)</f>
        <v>9307818</v>
      </c>
      <c r="H377" s="991">
        <f t="shared" ref="H377:I377" si="28">SUM(H378:H393)</f>
        <v>9678154</v>
      </c>
      <c r="I377" s="990">
        <f t="shared" si="28"/>
        <v>775648</v>
      </c>
    </row>
    <row r="378" spans="1:9" ht="25.5" x14ac:dyDescent="0.2">
      <c r="A378" s="164">
        <v>1</v>
      </c>
      <c r="B378" s="996" t="s">
        <v>2230</v>
      </c>
      <c r="C378" s="1248" t="s">
        <v>4601</v>
      </c>
      <c r="D378" s="164" t="str">
        <f t="shared" si="24"/>
        <v>-</v>
      </c>
      <c r="E378" s="993">
        <v>0.5</v>
      </c>
      <c r="F378" s="993">
        <v>0.6</v>
      </c>
      <c r="G378" s="994">
        <v>317312</v>
      </c>
      <c r="H378" s="995">
        <v>317312</v>
      </c>
      <c r="I378" s="994">
        <f t="shared" si="25"/>
        <v>26443</v>
      </c>
    </row>
    <row r="379" spans="1:9" x14ac:dyDescent="0.2">
      <c r="A379" s="164">
        <v>2</v>
      </c>
      <c r="B379" s="996" t="s">
        <v>2231</v>
      </c>
      <c r="C379" s="1248"/>
      <c r="D379" s="164" t="str">
        <f t="shared" si="24"/>
        <v>-</v>
      </c>
      <c r="E379" s="993">
        <v>0.5</v>
      </c>
      <c r="F379" s="993">
        <v>0.6</v>
      </c>
      <c r="G379" s="994">
        <v>317312</v>
      </c>
      <c r="H379" s="995">
        <v>317312</v>
      </c>
      <c r="I379" s="994">
        <f t="shared" si="25"/>
        <v>26443</v>
      </c>
    </row>
    <row r="380" spans="1:9" x14ac:dyDescent="0.2">
      <c r="A380" s="164">
        <v>3</v>
      </c>
      <c r="B380" s="996" t="s">
        <v>2286</v>
      </c>
      <c r="C380" s="1248" t="s">
        <v>3940</v>
      </c>
      <c r="D380" s="164" t="str">
        <f t="shared" si="24"/>
        <v>-</v>
      </c>
      <c r="E380" s="993">
        <v>1</v>
      </c>
      <c r="F380" s="993">
        <v>0.6</v>
      </c>
      <c r="G380" s="994">
        <v>634624</v>
      </c>
      <c r="H380" s="995">
        <v>634624</v>
      </c>
      <c r="I380" s="994">
        <f t="shared" si="25"/>
        <v>52885</v>
      </c>
    </row>
    <row r="381" spans="1:9" x14ac:dyDescent="0.2">
      <c r="A381" s="164">
        <v>4</v>
      </c>
      <c r="B381" s="996" t="s">
        <v>5190</v>
      </c>
      <c r="C381" s="1248"/>
      <c r="D381" s="164" t="str">
        <f t="shared" ref="D381:D444" si="29">IF(F381=1,"+","-")</f>
        <v>-</v>
      </c>
      <c r="E381" s="993">
        <v>1</v>
      </c>
      <c r="F381" s="993">
        <v>0.6</v>
      </c>
      <c r="G381" s="994">
        <v>634624</v>
      </c>
      <c r="H381" s="995">
        <v>634624</v>
      </c>
      <c r="I381" s="994">
        <f t="shared" ref="I381:I444" si="30">G381/12</f>
        <v>52885</v>
      </c>
    </row>
    <row r="382" spans="1:9" x14ac:dyDescent="0.2">
      <c r="A382" s="164">
        <v>5</v>
      </c>
      <c r="B382" s="996" t="s">
        <v>2232</v>
      </c>
      <c r="C382" s="1248"/>
      <c r="D382" s="164" t="str">
        <f t="shared" si="29"/>
        <v>-</v>
      </c>
      <c r="E382" s="993">
        <v>1</v>
      </c>
      <c r="F382" s="993">
        <v>0.6</v>
      </c>
      <c r="G382" s="994">
        <v>634624</v>
      </c>
      <c r="H382" s="995">
        <v>687648</v>
      </c>
      <c r="I382" s="994">
        <f t="shared" si="30"/>
        <v>52885</v>
      </c>
    </row>
    <row r="383" spans="1:9" ht="25.5" x14ac:dyDescent="0.2">
      <c r="A383" s="164">
        <v>6</v>
      </c>
      <c r="B383" s="996" t="s">
        <v>2233</v>
      </c>
      <c r="C383" s="1248"/>
      <c r="D383" s="164" t="str">
        <f t="shared" si="29"/>
        <v>-</v>
      </c>
      <c r="E383" s="993">
        <v>1</v>
      </c>
      <c r="F383" s="993">
        <v>0.6</v>
      </c>
      <c r="G383" s="994">
        <v>634624</v>
      </c>
      <c r="H383" s="995">
        <v>634624</v>
      </c>
      <c r="I383" s="994">
        <f t="shared" si="30"/>
        <v>52885</v>
      </c>
    </row>
    <row r="384" spans="1:9" x14ac:dyDescent="0.2">
      <c r="A384" s="164">
        <v>7</v>
      </c>
      <c r="B384" s="996" t="s">
        <v>2235</v>
      </c>
      <c r="C384" s="1248"/>
      <c r="D384" s="164" t="str">
        <f t="shared" si="29"/>
        <v>-</v>
      </c>
      <c r="E384" s="993">
        <v>1</v>
      </c>
      <c r="F384" s="993">
        <v>0.6</v>
      </c>
      <c r="G384" s="994">
        <v>634624</v>
      </c>
      <c r="H384" s="995">
        <v>634624</v>
      </c>
      <c r="I384" s="994">
        <f t="shared" si="30"/>
        <v>52885</v>
      </c>
    </row>
    <row r="385" spans="1:9" x14ac:dyDescent="0.2">
      <c r="A385" s="164">
        <v>8</v>
      </c>
      <c r="B385" s="996" t="s">
        <v>2234</v>
      </c>
      <c r="C385" s="1248"/>
      <c r="D385" s="164" t="str">
        <f t="shared" si="29"/>
        <v>-</v>
      </c>
      <c r="E385" s="993">
        <v>1</v>
      </c>
      <c r="F385" s="993">
        <v>0.6</v>
      </c>
      <c r="G385" s="994">
        <v>634624</v>
      </c>
      <c r="H385" s="995">
        <v>634624</v>
      </c>
      <c r="I385" s="994">
        <f t="shared" si="30"/>
        <v>52885</v>
      </c>
    </row>
    <row r="386" spans="1:9" x14ac:dyDescent="0.2">
      <c r="A386" s="164">
        <v>9</v>
      </c>
      <c r="B386" s="996" t="s">
        <v>2237</v>
      </c>
      <c r="C386" s="1248"/>
      <c r="D386" s="164" t="str">
        <f t="shared" si="29"/>
        <v>-</v>
      </c>
      <c r="E386" s="993">
        <v>1</v>
      </c>
      <c r="F386" s="993">
        <v>0</v>
      </c>
      <c r="G386" s="994">
        <v>0</v>
      </c>
      <c r="H386" s="995">
        <v>317312</v>
      </c>
      <c r="I386" s="994">
        <f t="shared" si="30"/>
        <v>0</v>
      </c>
    </row>
    <row r="387" spans="1:9" x14ac:dyDescent="0.2">
      <c r="A387" s="164">
        <v>10</v>
      </c>
      <c r="B387" s="996" t="s">
        <v>2236</v>
      </c>
      <c r="C387" s="1248"/>
      <c r="D387" s="164" t="str">
        <f t="shared" si="29"/>
        <v>-</v>
      </c>
      <c r="E387" s="993">
        <v>1</v>
      </c>
      <c r="F387" s="993">
        <v>0.6</v>
      </c>
      <c r="G387" s="994">
        <v>634624</v>
      </c>
      <c r="H387" s="995">
        <v>634624</v>
      </c>
      <c r="I387" s="994">
        <f t="shared" si="30"/>
        <v>52885</v>
      </c>
    </row>
    <row r="388" spans="1:9" x14ac:dyDescent="0.2">
      <c r="A388" s="164">
        <v>11</v>
      </c>
      <c r="B388" s="996" t="s">
        <v>2238</v>
      </c>
      <c r="C388" s="1248"/>
      <c r="D388" s="164" t="str">
        <f t="shared" si="29"/>
        <v>-</v>
      </c>
      <c r="E388" s="993">
        <v>1</v>
      </c>
      <c r="F388" s="993">
        <v>0.6</v>
      </c>
      <c r="G388" s="994">
        <v>634624</v>
      </c>
      <c r="H388" s="995">
        <v>634624</v>
      </c>
      <c r="I388" s="994">
        <f t="shared" si="30"/>
        <v>52885</v>
      </c>
    </row>
    <row r="389" spans="1:9" x14ac:dyDescent="0.2">
      <c r="A389" s="164">
        <v>12</v>
      </c>
      <c r="B389" s="996" t="s">
        <v>2239</v>
      </c>
      <c r="C389" s="1248"/>
      <c r="D389" s="164" t="str">
        <f t="shared" si="29"/>
        <v>-</v>
      </c>
      <c r="E389" s="993">
        <v>1</v>
      </c>
      <c r="F389" s="993">
        <v>0.6</v>
      </c>
      <c r="G389" s="994">
        <v>634624</v>
      </c>
      <c r="H389" s="995">
        <v>634624</v>
      </c>
      <c r="I389" s="994">
        <f t="shared" si="30"/>
        <v>52885</v>
      </c>
    </row>
    <row r="390" spans="1:9" x14ac:dyDescent="0.2">
      <c r="A390" s="164">
        <v>13</v>
      </c>
      <c r="B390" s="996" t="s">
        <v>2240</v>
      </c>
      <c r="C390" s="1248"/>
      <c r="D390" s="164" t="str">
        <f t="shared" si="29"/>
        <v>+</v>
      </c>
      <c r="E390" s="993">
        <v>1</v>
      </c>
      <c r="F390" s="993">
        <v>1</v>
      </c>
      <c r="G390" s="994">
        <v>1057706</v>
      </c>
      <c r="H390" s="995">
        <v>1057706</v>
      </c>
      <c r="I390" s="994">
        <f t="shared" si="30"/>
        <v>88142</v>
      </c>
    </row>
    <row r="391" spans="1:9" x14ac:dyDescent="0.2">
      <c r="A391" s="164">
        <v>14</v>
      </c>
      <c r="B391" s="996" t="s">
        <v>5191</v>
      </c>
      <c r="C391" s="1248"/>
      <c r="D391" s="164" t="str">
        <f t="shared" si="29"/>
        <v>-</v>
      </c>
      <c r="E391" s="993">
        <v>1</v>
      </c>
      <c r="F391" s="993">
        <v>0.6</v>
      </c>
      <c r="G391" s="994">
        <v>634624</v>
      </c>
      <c r="H391" s="995">
        <v>634624</v>
      </c>
      <c r="I391" s="994">
        <f t="shared" si="30"/>
        <v>52885</v>
      </c>
    </row>
    <row r="392" spans="1:9" ht="25.5" x14ac:dyDescent="0.2">
      <c r="A392" s="164">
        <v>15</v>
      </c>
      <c r="B392" s="996" t="s">
        <v>5192</v>
      </c>
      <c r="C392" s="1248"/>
      <c r="D392" s="164" t="str">
        <f t="shared" si="29"/>
        <v>-</v>
      </c>
      <c r="E392" s="993">
        <v>1</v>
      </c>
      <c r="F392" s="993">
        <v>0.6</v>
      </c>
      <c r="G392" s="994">
        <v>634624</v>
      </c>
      <c r="H392" s="995">
        <v>634624</v>
      </c>
      <c r="I392" s="994">
        <f t="shared" si="30"/>
        <v>52885</v>
      </c>
    </row>
    <row r="393" spans="1:9" x14ac:dyDescent="0.2">
      <c r="A393" s="164">
        <v>16</v>
      </c>
      <c r="B393" s="996" t="s">
        <v>2241</v>
      </c>
      <c r="C393" s="1248"/>
      <c r="D393" s="164" t="str">
        <f t="shared" si="29"/>
        <v>-</v>
      </c>
      <c r="E393" s="993">
        <v>1</v>
      </c>
      <c r="F393" s="993">
        <v>0.6</v>
      </c>
      <c r="G393" s="994">
        <v>634624</v>
      </c>
      <c r="H393" s="995">
        <v>634624</v>
      </c>
      <c r="I393" s="994">
        <f t="shared" si="30"/>
        <v>52885</v>
      </c>
    </row>
    <row r="394" spans="1:9" x14ac:dyDescent="0.2">
      <c r="A394" s="164"/>
      <c r="B394" s="989" t="s">
        <v>777</v>
      </c>
      <c r="C394" s="983"/>
      <c r="D394" s="164"/>
      <c r="E394" s="993"/>
      <c r="F394" s="993"/>
      <c r="G394" s="990">
        <f>SUM(G395:G408)</f>
        <v>8758078</v>
      </c>
      <c r="H394" s="991">
        <f t="shared" ref="H394:I394" si="31">SUM(H395:H408)</f>
        <v>9755729</v>
      </c>
      <c r="I394" s="990">
        <f t="shared" si="31"/>
        <v>729838</v>
      </c>
    </row>
    <row r="395" spans="1:9" x14ac:dyDescent="0.2">
      <c r="A395" s="164">
        <v>1</v>
      </c>
      <c r="B395" s="996" t="s">
        <v>5193</v>
      </c>
      <c r="C395" s="1248" t="s">
        <v>4601</v>
      </c>
      <c r="D395" s="164" t="str">
        <f t="shared" si="29"/>
        <v>-</v>
      </c>
      <c r="E395" s="993">
        <v>0.5</v>
      </c>
      <c r="F395" s="993">
        <v>0</v>
      </c>
      <c r="G395" s="994">
        <v>0</v>
      </c>
      <c r="H395" s="995">
        <v>237984</v>
      </c>
      <c r="I395" s="994">
        <f t="shared" si="30"/>
        <v>0</v>
      </c>
    </row>
    <row r="396" spans="1:9" x14ac:dyDescent="0.2">
      <c r="A396" s="164">
        <v>2</v>
      </c>
      <c r="B396" s="996" t="s">
        <v>5194</v>
      </c>
      <c r="C396" s="1248"/>
      <c r="D396" s="164" t="str">
        <f t="shared" si="29"/>
        <v>-</v>
      </c>
      <c r="E396" s="993">
        <v>0.5</v>
      </c>
      <c r="F396" s="993">
        <v>0.6</v>
      </c>
      <c r="G396" s="994">
        <v>317312</v>
      </c>
      <c r="H396" s="995">
        <v>555296</v>
      </c>
      <c r="I396" s="994">
        <f t="shared" si="30"/>
        <v>26443</v>
      </c>
    </row>
    <row r="397" spans="1:9" x14ac:dyDescent="0.2">
      <c r="A397" s="164">
        <v>3</v>
      </c>
      <c r="B397" s="996" t="s">
        <v>5195</v>
      </c>
      <c r="C397" s="1248" t="s">
        <v>3940</v>
      </c>
      <c r="D397" s="164" t="str">
        <f t="shared" si="29"/>
        <v>-</v>
      </c>
      <c r="E397" s="993">
        <v>1</v>
      </c>
      <c r="F397" s="993">
        <v>0</v>
      </c>
      <c r="G397" s="994">
        <v>0</v>
      </c>
      <c r="H397" s="995">
        <v>475968</v>
      </c>
      <c r="I397" s="994">
        <f t="shared" si="30"/>
        <v>0</v>
      </c>
    </row>
    <row r="398" spans="1:9" x14ac:dyDescent="0.2">
      <c r="A398" s="164">
        <v>4</v>
      </c>
      <c r="B398" s="996" t="s">
        <v>5196</v>
      </c>
      <c r="C398" s="1248"/>
      <c r="D398" s="164" t="str">
        <f t="shared" si="29"/>
        <v>-</v>
      </c>
      <c r="E398" s="993">
        <v>1</v>
      </c>
      <c r="F398" s="993">
        <v>0.6</v>
      </c>
      <c r="G398" s="994">
        <v>634624</v>
      </c>
      <c r="H398" s="995">
        <v>634624</v>
      </c>
      <c r="I398" s="994">
        <f t="shared" si="30"/>
        <v>52885</v>
      </c>
    </row>
    <row r="399" spans="1:9" x14ac:dyDescent="0.2">
      <c r="A399" s="164">
        <v>5</v>
      </c>
      <c r="B399" s="996" t="s">
        <v>5197</v>
      </c>
      <c r="C399" s="1248"/>
      <c r="D399" s="164" t="str">
        <f t="shared" si="29"/>
        <v>-</v>
      </c>
      <c r="E399" s="993">
        <v>1</v>
      </c>
      <c r="F399" s="993">
        <v>0</v>
      </c>
      <c r="G399" s="994">
        <v>0</v>
      </c>
      <c r="H399" s="995">
        <v>475968</v>
      </c>
      <c r="I399" s="994">
        <f t="shared" si="30"/>
        <v>0</v>
      </c>
    </row>
    <row r="400" spans="1:9" x14ac:dyDescent="0.2">
      <c r="A400" s="164">
        <v>6</v>
      </c>
      <c r="B400" s="996" t="s">
        <v>5198</v>
      </c>
      <c r="C400" s="1248"/>
      <c r="D400" s="164" t="str">
        <f t="shared" si="29"/>
        <v>-</v>
      </c>
      <c r="E400" s="993">
        <v>1</v>
      </c>
      <c r="F400" s="993">
        <v>0.6</v>
      </c>
      <c r="G400" s="994">
        <v>634624</v>
      </c>
      <c r="H400" s="995">
        <v>634624</v>
      </c>
      <c r="I400" s="994">
        <f t="shared" si="30"/>
        <v>52885</v>
      </c>
    </row>
    <row r="401" spans="1:9" x14ac:dyDescent="0.2">
      <c r="A401" s="164">
        <v>7</v>
      </c>
      <c r="B401" s="996" t="s">
        <v>5080</v>
      </c>
      <c r="C401" s="1248"/>
      <c r="D401" s="164" t="str">
        <f t="shared" si="29"/>
        <v>-</v>
      </c>
      <c r="E401" s="993">
        <v>1</v>
      </c>
      <c r="F401" s="993">
        <v>0.6</v>
      </c>
      <c r="G401" s="994">
        <v>634624</v>
      </c>
      <c r="H401" s="995">
        <v>634624</v>
      </c>
      <c r="I401" s="994">
        <f t="shared" si="30"/>
        <v>52885</v>
      </c>
    </row>
    <row r="402" spans="1:9" x14ac:dyDescent="0.2">
      <c r="A402" s="164">
        <v>8</v>
      </c>
      <c r="B402" s="996" t="s">
        <v>5199</v>
      </c>
      <c r="C402" s="1248"/>
      <c r="D402" s="164" t="str">
        <f t="shared" si="29"/>
        <v>+</v>
      </c>
      <c r="E402" s="993">
        <v>1</v>
      </c>
      <c r="F402" s="993">
        <v>1</v>
      </c>
      <c r="G402" s="994">
        <v>1057706</v>
      </c>
      <c r="H402" s="995">
        <v>1057706</v>
      </c>
      <c r="I402" s="994">
        <f t="shared" si="30"/>
        <v>88142</v>
      </c>
    </row>
    <row r="403" spans="1:9" x14ac:dyDescent="0.2">
      <c r="A403" s="164">
        <v>9</v>
      </c>
      <c r="B403" s="996" t="s">
        <v>5200</v>
      </c>
      <c r="C403" s="1248"/>
      <c r="D403" s="164" t="str">
        <f t="shared" si="29"/>
        <v>+</v>
      </c>
      <c r="E403" s="993">
        <v>1</v>
      </c>
      <c r="F403" s="993">
        <v>1</v>
      </c>
      <c r="G403" s="994">
        <v>1057706</v>
      </c>
      <c r="H403" s="995">
        <v>740395</v>
      </c>
      <c r="I403" s="994">
        <f t="shared" si="30"/>
        <v>88142</v>
      </c>
    </row>
    <row r="404" spans="1:9" x14ac:dyDescent="0.2">
      <c r="A404" s="164">
        <v>10</v>
      </c>
      <c r="B404" s="996" t="s">
        <v>5201</v>
      </c>
      <c r="C404" s="1248"/>
      <c r="D404" s="164" t="str">
        <f t="shared" si="29"/>
        <v>-</v>
      </c>
      <c r="E404" s="993">
        <v>1</v>
      </c>
      <c r="F404" s="993">
        <v>0.6</v>
      </c>
      <c r="G404" s="994">
        <v>634624</v>
      </c>
      <c r="H404" s="995">
        <v>634624</v>
      </c>
      <c r="I404" s="994">
        <f t="shared" si="30"/>
        <v>52885</v>
      </c>
    </row>
    <row r="405" spans="1:9" x14ac:dyDescent="0.2">
      <c r="A405" s="164">
        <v>11</v>
      </c>
      <c r="B405" s="996" t="s">
        <v>5202</v>
      </c>
      <c r="C405" s="1248"/>
      <c r="D405" s="164" t="str">
        <f t="shared" si="29"/>
        <v>-</v>
      </c>
      <c r="E405" s="993">
        <v>1</v>
      </c>
      <c r="F405" s="993">
        <v>0.6</v>
      </c>
      <c r="G405" s="994">
        <v>634624</v>
      </c>
      <c r="H405" s="995">
        <v>634624</v>
      </c>
      <c r="I405" s="994">
        <f t="shared" si="30"/>
        <v>52885</v>
      </c>
    </row>
    <row r="406" spans="1:9" x14ac:dyDescent="0.2">
      <c r="A406" s="164">
        <v>12</v>
      </c>
      <c r="B406" s="996" t="s">
        <v>5203</v>
      </c>
      <c r="C406" s="1248"/>
      <c r="D406" s="164" t="str">
        <f t="shared" si="29"/>
        <v>+</v>
      </c>
      <c r="E406" s="993">
        <v>1</v>
      </c>
      <c r="F406" s="993">
        <v>1</v>
      </c>
      <c r="G406" s="994">
        <v>1057706</v>
      </c>
      <c r="H406" s="995">
        <v>892785</v>
      </c>
      <c r="I406" s="994">
        <f t="shared" si="30"/>
        <v>88142</v>
      </c>
    </row>
    <row r="407" spans="1:9" x14ac:dyDescent="0.2">
      <c r="A407" s="164">
        <v>13</v>
      </c>
      <c r="B407" s="996" t="s">
        <v>5204</v>
      </c>
      <c r="C407" s="1248" t="s">
        <v>3941</v>
      </c>
      <c r="D407" s="164" t="str">
        <f t="shared" si="29"/>
        <v>-</v>
      </c>
      <c r="E407" s="993">
        <v>1</v>
      </c>
      <c r="F407" s="997" t="s">
        <v>2522</v>
      </c>
      <c r="G407" s="994">
        <v>837811</v>
      </c>
      <c r="H407" s="995">
        <v>844491</v>
      </c>
      <c r="I407" s="994">
        <f t="shared" si="30"/>
        <v>69818</v>
      </c>
    </row>
    <row r="408" spans="1:9" x14ac:dyDescent="0.2">
      <c r="A408" s="164">
        <v>14</v>
      </c>
      <c r="B408" s="996" t="s">
        <v>2098</v>
      </c>
      <c r="C408" s="1248"/>
      <c r="D408" s="164" t="str">
        <f t="shared" si="29"/>
        <v>-</v>
      </c>
      <c r="E408" s="993">
        <v>1</v>
      </c>
      <c r="F408" s="997" t="s">
        <v>5163</v>
      </c>
      <c r="G408" s="994">
        <v>1256717</v>
      </c>
      <c r="H408" s="995">
        <v>1302016</v>
      </c>
      <c r="I408" s="994">
        <f t="shared" si="30"/>
        <v>104726</v>
      </c>
    </row>
    <row r="409" spans="1:9" ht="25.5" x14ac:dyDescent="0.2">
      <c r="A409" s="164"/>
      <c r="B409" s="989" t="s">
        <v>778</v>
      </c>
      <c r="C409" s="983"/>
      <c r="D409" s="164"/>
      <c r="E409" s="993"/>
      <c r="F409" s="993"/>
      <c r="G409" s="990">
        <f>SUM(G410:G449)</f>
        <v>19978125</v>
      </c>
      <c r="H409" s="991">
        <f t="shared" ref="H409:I409" si="32">SUM(H410:H449)</f>
        <v>19800336</v>
      </c>
      <c r="I409" s="990">
        <f t="shared" si="32"/>
        <v>1664839</v>
      </c>
    </row>
    <row r="410" spans="1:9" x14ac:dyDescent="0.2">
      <c r="A410" s="164">
        <v>1</v>
      </c>
      <c r="B410" s="996" t="s">
        <v>2242</v>
      </c>
      <c r="C410" s="1248" t="s">
        <v>4601</v>
      </c>
      <c r="D410" s="164" t="str">
        <f t="shared" si="29"/>
        <v>-</v>
      </c>
      <c r="E410" s="993">
        <v>0.5</v>
      </c>
      <c r="F410" s="993">
        <v>0.6</v>
      </c>
      <c r="G410" s="994">
        <v>317312</v>
      </c>
      <c r="H410" s="995">
        <v>317312</v>
      </c>
      <c r="I410" s="994">
        <f t="shared" si="30"/>
        <v>26443</v>
      </c>
    </row>
    <row r="411" spans="1:9" x14ac:dyDescent="0.2">
      <c r="A411" s="164">
        <v>2</v>
      </c>
      <c r="B411" s="996" t="s">
        <v>5205</v>
      </c>
      <c r="C411" s="1248"/>
      <c r="D411" s="164" t="str">
        <f t="shared" si="29"/>
        <v>-</v>
      </c>
      <c r="E411" s="993">
        <v>0.5</v>
      </c>
      <c r="F411" s="993">
        <v>0.6</v>
      </c>
      <c r="G411" s="994">
        <v>317312</v>
      </c>
      <c r="H411" s="995">
        <v>317312</v>
      </c>
      <c r="I411" s="994">
        <f t="shared" si="30"/>
        <v>26443</v>
      </c>
    </row>
    <row r="412" spans="1:9" x14ac:dyDescent="0.2">
      <c r="A412" s="164">
        <v>3</v>
      </c>
      <c r="B412" s="996" t="s">
        <v>2243</v>
      </c>
      <c r="C412" s="1248"/>
      <c r="D412" s="164" t="str">
        <f t="shared" si="29"/>
        <v>-</v>
      </c>
      <c r="E412" s="993">
        <v>0.5</v>
      </c>
      <c r="F412" s="993">
        <v>0.6</v>
      </c>
      <c r="G412" s="994">
        <v>317312</v>
      </c>
      <c r="H412" s="995">
        <v>317312</v>
      </c>
      <c r="I412" s="994">
        <f t="shared" si="30"/>
        <v>26443</v>
      </c>
    </row>
    <row r="413" spans="1:9" x14ac:dyDescent="0.2">
      <c r="A413" s="164">
        <v>4</v>
      </c>
      <c r="B413" s="996" t="s">
        <v>5206</v>
      </c>
      <c r="C413" s="1248"/>
      <c r="D413" s="164" t="str">
        <f t="shared" si="29"/>
        <v>-</v>
      </c>
      <c r="E413" s="993">
        <v>0.5</v>
      </c>
      <c r="F413" s="993">
        <v>0</v>
      </c>
      <c r="G413" s="994">
        <v>0</v>
      </c>
      <c r="H413" s="995">
        <v>237984</v>
      </c>
      <c r="I413" s="994">
        <f t="shared" si="30"/>
        <v>0</v>
      </c>
    </row>
    <row r="414" spans="1:9" x14ac:dyDescent="0.2">
      <c r="A414" s="164">
        <v>5</v>
      </c>
      <c r="B414" s="996" t="s">
        <v>2244</v>
      </c>
      <c r="C414" s="1248"/>
      <c r="D414" s="164" t="str">
        <f t="shared" si="29"/>
        <v>-</v>
      </c>
      <c r="E414" s="993">
        <v>0.5</v>
      </c>
      <c r="F414" s="993">
        <v>0.6</v>
      </c>
      <c r="G414" s="994">
        <v>317312</v>
      </c>
      <c r="H414" s="995">
        <v>317312</v>
      </c>
      <c r="I414" s="994">
        <f t="shared" si="30"/>
        <v>26443</v>
      </c>
    </row>
    <row r="415" spans="1:9" x14ac:dyDescent="0.2">
      <c r="A415" s="164">
        <v>6</v>
      </c>
      <c r="B415" s="996" t="s">
        <v>5207</v>
      </c>
      <c r="C415" s="1248"/>
      <c r="D415" s="164" t="str">
        <f t="shared" si="29"/>
        <v>-</v>
      </c>
      <c r="E415" s="993">
        <v>0.5</v>
      </c>
      <c r="F415" s="993">
        <v>0.6</v>
      </c>
      <c r="G415" s="994">
        <v>317312</v>
      </c>
      <c r="H415" s="995">
        <v>317312</v>
      </c>
      <c r="I415" s="994">
        <f t="shared" si="30"/>
        <v>26443</v>
      </c>
    </row>
    <row r="416" spans="1:9" x14ac:dyDescent="0.2">
      <c r="A416" s="164">
        <v>7</v>
      </c>
      <c r="B416" s="996" t="s">
        <v>2245</v>
      </c>
      <c r="C416" s="1248"/>
      <c r="D416" s="164" t="str">
        <f t="shared" si="29"/>
        <v>-</v>
      </c>
      <c r="E416" s="993">
        <v>0.5</v>
      </c>
      <c r="F416" s="993">
        <v>0.6</v>
      </c>
      <c r="G416" s="994">
        <v>317312</v>
      </c>
      <c r="H416" s="995">
        <v>317312</v>
      </c>
      <c r="I416" s="994">
        <f t="shared" si="30"/>
        <v>26443</v>
      </c>
    </row>
    <row r="417" spans="1:9" x14ac:dyDescent="0.2">
      <c r="A417" s="164">
        <v>8</v>
      </c>
      <c r="B417" s="996" t="s">
        <v>5208</v>
      </c>
      <c r="C417" s="1248"/>
      <c r="D417" s="164" t="str">
        <f t="shared" si="29"/>
        <v>-</v>
      </c>
      <c r="E417" s="993">
        <v>0.5</v>
      </c>
      <c r="F417" s="993">
        <v>0.6</v>
      </c>
      <c r="G417" s="994">
        <v>317312</v>
      </c>
      <c r="H417" s="995">
        <v>79328</v>
      </c>
      <c r="I417" s="994">
        <f t="shared" si="30"/>
        <v>26443</v>
      </c>
    </row>
    <row r="418" spans="1:9" x14ac:dyDescent="0.2">
      <c r="A418" s="164">
        <v>9</v>
      </c>
      <c r="B418" s="996" t="s">
        <v>5209</v>
      </c>
      <c r="C418" s="1248"/>
      <c r="D418" s="164" t="str">
        <f t="shared" si="29"/>
        <v>-</v>
      </c>
      <c r="E418" s="993">
        <v>0.5</v>
      </c>
      <c r="F418" s="993">
        <v>0.6</v>
      </c>
      <c r="G418" s="994">
        <v>317312</v>
      </c>
      <c r="H418" s="995">
        <v>317312</v>
      </c>
      <c r="I418" s="994">
        <f t="shared" si="30"/>
        <v>26443</v>
      </c>
    </row>
    <row r="419" spans="1:9" x14ac:dyDescent="0.2">
      <c r="A419" s="164">
        <v>10</v>
      </c>
      <c r="B419" s="996" t="s">
        <v>5210</v>
      </c>
      <c r="C419" s="1248"/>
      <c r="D419" s="164" t="str">
        <f t="shared" si="29"/>
        <v>-</v>
      </c>
      <c r="E419" s="993">
        <v>0.5</v>
      </c>
      <c r="F419" s="993">
        <v>0.6</v>
      </c>
      <c r="G419" s="994">
        <v>317312</v>
      </c>
      <c r="H419" s="995">
        <v>317312</v>
      </c>
      <c r="I419" s="994">
        <f t="shared" si="30"/>
        <v>26443</v>
      </c>
    </row>
    <row r="420" spans="1:9" x14ac:dyDescent="0.2">
      <c r="A420" s="164">
        <v>11</v>
      </c>
      <c r="B420" s="996" t="s">
        <v>2246</v>
      </c>
      <c r="C420" s="1248"/>
      <c r="D420" s="164" t="str">
        <f t="shared" si="29"/>
        <v>-</v>
      </c>
      <c r="E420" s="993">
        <v>0.5</v>
      </c>
      <c r="F420" s="993">
        <v>0.6</v>
      </c>
      <c r="G420" s="994">
        <v>317312</v>
      </c>
      <c r="H420" s="995">
        <v>396640</v>
      </c>
      <c r="I420" s="994">
        <f t="shared" si="30"/>
        <v>26443</v>
      </c>
    </row>
    <row r="421" spans="1:9" x14ac:dyDescent="0.2">
      <c r="A421" s="164">
        <v>12</v>
      </c>
      <c r="B421" s="996" t="s">
        <v>2247</v>
      </c>
      <c r="C421" s="1248"/>
      <c r="D421" s="164" t="str">
        <f t="shared" si="29"/>
        <v>-</v>
      </c>
      <c r="E421" s="993">
        <v>0.5</v>
      </c>
      <c r="F421" s="993">
        <v>0</v>
      </c>
      <c r="G421" s="994">
        <v>0</v>
      </c>
      <c r="H421" s="995">
        <v>237984</v>
      </c>
      <c r="I421" s="994">
        <f t="shared" si="30"/>
        <v>0</v>
      </c>
    </row>
    <row r="422" spans="1:9" x14ac:dyDescent="0.2">
      <c r="A422" s="164">
        <v>13</v>
      </c>
      <c r="B422" s="996" t="s">
        <v>5211</v>
      </c>
      <c r="C422" s="1248"/>
      <c r="D422" s="164" t="str">
        <f t="shared" si="29"/>
        <v>-</v>
      </c>
      <c r="E422" s="993">
        <v>0.5</v>
      </c>
      <c r="F422" s="993">
        <v>0.6</v>
      </c>
      <c r="G422" s="994">
        <v>317312</v>
      </c>
      <c r="H422" s="995">
        <v>396640</v>
      </c>
      <c r="I422" s="994">
        <f t="shared" si="30"/>
        <v>26443</v>
      </c>
    </row>
    <row r="423" spans="1:9" x14ac:dyDescent="0.2">
      <c r="A423" s="164">
        <v>14</v>
      </c>
      <c r="B423" s="996" t="s">
        <v>5212</v>
      </c>
      <c r="C423" s="1248" t="s">
        <v>3940</v>
      </c>
      <c r="D423" s="164" t="str">
        <f t="shared" si="29"/>
        <v>-</v>
      </c>
      <c r="E423" s="993">
        <v>1</v>
      </c>
      <c r="F423" s="993">
        <v>0.6</v>
      </c>
      <c r="G423" s="994">
        <v>634624</v>
      </c>
      <c r="H423" s="995">
        <v>158656</v>
      </c>
      <c r="I423" s="994">
        <f t="shared" si="30"/>
        <v>52885</v>
      </c>
    </row>
    <row r="424" spans="1:9" x14ac:dyDescent="0.2">
      <c r="A424" s="164">
        <v>15</v>
      </c>
      <c r="B424" s="996" t="s">
        <v>5213</v>
      </c>
      <c r="C424" s="1248"/>
      <c r="D424" s="164" t="str">
        <f t="shared" si="29"/>
        <v>-</v>
      </c>
      <c r="E424" s="993">
        <v>1</v>
      </c>
      <c r="F424" s="993">
        <v>0.6</v>
      </c>
      <c r="G424" s="994">
        <v>634624</v>
      </c>
      <c r="H424" s="995">
        <v>634624</v>
      </c>
      <c r="I424" s="994">
        <f t="shared" si="30"/>
        <v>52885</v>
      </c>
    </row>
    <row r="425" spans="1:9" x14ac:dyDescent="0.2">
      <c r="A425" s="164">
        <v>16</v>
      </c>
      <c r="B425" s="996" t="s">
        <v>5214</v>
      </c>
      <c r="C425" s="1248"/>
      <c r="D425" s="164" t="str">
        <f t="shared" si="29"/>
        <v>-</v>
      </c>
      <c r="E425" s="993">
        <v>1</v>
      </c>
      <c r="F425" s="993">
        <v>0.6</v>
      </c>
      <c r="G425" s="994">
        <v>634624</v>
      </c>
      <c r="H425" s="995">
        <v>475968</v>
      </c>
      <c r="I425" s="994">
        <f t="shared" si="30"/>
        <v>52885</v>
      </c>
    </row>
    <row r="426" spans="1:9" x14ac:dyDescent="0.2">
      <c r="A426" s="164">
        <v>17</v>
      </c>
      <c r="B426" s="996" t="s">
        <v>5215</v>
      </c>
      <c r="C426" s="1248"/>
      <c r="D426" s="164" t="str">
        <f t="shared" si="29"/>
        <v>-</v>
      </c>
      <c r="E426" s="993">
        <v>1</v>
      </c>
      <c r="F426" s="993">
        <v>0.6</v>
      </c>
      <c r="G426" s="994">
        <v>634624</v>
      </c>
      <c r="H426" s="995">
        <v>634624</v>
      </c>
      <c r="I426" s="994">
        <f t="shared" si="30"/>
        <v>52885</v>
      </c>
    </row>
    <row r="427" spans="1:9" x14ac:dyDescent="0.2">
      <c r="A427" s="164">
        <v>18</v>
      </c>
      <c r="B427" s="996" t="s">
        <v>2248</v>
      </c>
      <c r="C427" s="1248"/>
      <c r="D427" s="164" t="str">
        <f t="shared" si="29"/>
        <v>-</v>
      </c>
      <c r="E427" s="993">
        <v>1</v>
      </c>
      <c r="F427" s="993">
        <v>0.6</v>
      </c>
      <c r="G427" s="994">
        <v>634624</v>
      </c>
      <c r="H427" s="995">
        <v>634624</v>
      </c>
      <c r="I427" s="994">
        <f t="shared" si="30"/>
        <v>52885</v>
      </c>
    </row>
    <row r="428" spans="1:9" x14ac:dyDescent="0.2">
      <c r="A428" s="164">
        <v>19</v>
      </c>
      <c r="B428" s="996" t="s">
        <v>5216</v>
      </c>
      <c r="C428" s="1248"/>
      <c r="D428" s="164" t="str">
        <f t="shared" si="29"/>
        <v>-</v>
      </c>
      <c r="E428" s="993">
        <v>1</v>
      </c>
      <c r="F428" s="993">
        <v>0</v>
      </c>
      <c r="G428" s="994">
        <v>0</v>
      </c>
      <c r="H428" s="995">
        <v>475968</v>
      </c>
      <c r="I428" s="994">
        <f t="shared" si="30"/>
        <v>0</v>
      </c>
    </row>
    <row r="429" spans="1:9" x14ac:dyDescent="0.2">
      <c r="A429" s="164">
        <v>20</v>
      </c>
      <c r="B429" s="996" t="s">
        <v>5217</v>
      </c>
      <c r="C429" s="1248"/>
      <c r="D429" s="164" t="str">
        <f t="shared" si="29"/>
        <v>-</v>
      </c>
      <c r="E429" s="993">
        <v>1</v>
      </c>
      <c r="F429" s="993">
        <v>0.6</v>
      </c>
      <c r="G429" s="994">
        <v>634624</v>
      </c>
      <c r="H429" s="995">
        <v>634624</v>
      </c>
      <c r="I429" s="994">
        <f t="shared" si="30"/>
        <v>52885</v>
      </c>
    </row>
    <row r="430" spans="1:9" x14ac:dyDescent="0.2">
      <c r="A430" s="164">
        <v>21</v>
      </c>
      <c r="B430" s="996" t="s">
        <v>5218</v>
      </c>
      <c r="C430" s="1248"/>
      <c r="D430" s="164" t="str">
        <f t="shared" si="29"/>
        <v>-</v>
      </c>
      <c r="E430" s="993">
        <v>1</v>
      </c>
      <c r="F430" s="993">
        <v>0.6</v>
      </c>
      <c r="G430" s="994">
        <v>634624</v>
      </c>
      <c r="H430" s="995">
        <v>634624</v>
      </c>
      <c r="I430" s="994">
        <f t="shared" si="30"/>
        <v>52885</v>
      </c>
    </row>
    <row r="431" spans="1:9" x14ac:dyDescent="0.2">
      <c r="A431" s="164">
        <v>22</v>
      </c>
      <c r="B431" s="996" t="s">
        <v>5219</v>
      </c>
      <c r="C431" s="1248"/>
      <c r="D431" s="164" t="str">
        <f t="shared" si="29"/>
        <v>-</v>
      </c>
      <c r="E431" s="993">
        <v>1</v>
      </c>
      <c r="F431" s="993">
        <v>0.6</v>
      </c>
      <c r="G431" s="994">
        <v>634624</v>
      </c>
      <c r="H431" s="995">
        <v>634624</v>
      </c>
      <c r="I431" s="994">
        <f t="shared" si="30"/>
        <v>52885</v>
      </c>
    </row>
    <row r="432" spans="1:9" x14ac:dyDescent="0.2">
      <c r="A432" s="164">
        <v>23</v>
      </c>
      <c r="B432" s="996" t="s">
        <v>2249</v>
      </c>
      <c r="C432" s="1248"/>
      <c r="D432" s="164" t="str">
        <f t="shared" si="29"/>
        <v>-</v>
      </c>
      <c r="E432" s="993">
        <v>1</v>
      </c>
      <c r="F432" s="993">
        <v>0.6</v>
      </c>
      <c r="G432" s="994">
        <v>634624</v>
      </c>
      <c r="H432" s="995">
        <v>634624</v>
      </c>
      <c r="I432" s="994">
        <f t="shared" si="30"/>
        <v>52885</v>
      </c>
    </row>
    <row r="433" spans="1:9" x14ac:dyDescent="0.2">
      <c r="A433" s="164">
        <v>24</v>
      </c>
      <c r="B433" s="996" t="s">
        <v>2250</v>
      </c>
      <c r="C433" s="1248"/>
      <c r="D433" s="164" t="str">
        <f t="shared" si="29"/>
        <v>-</v>
      </c>
      <c r="E433" s="993">
        <v>1</v>
      </c>
      <c r="F433" s="993">
        <v>0.6</v>
      </c>
      <c r="G433" s="994">
        <v>634624</v>
      </c>
      <c r="H433" s="995">
        <v>634624</v>
      </c>
      <c r="I433" s="994">
        <f t="shared" si="30"/>
        <v>52885</v>
      </c>
    </row>
    <row r="434" spans="1:9" x14ac:dyDescent="0.2">
      <c r="A434" s="164">
        <v>25</v>
      </c>
      <c r="B434" s="996" t="s">
        <v>5220</v>
      </c>
      <c r="C434" s="1248"/>
      <c r="D434" s="164" t="str">
        <f t="shared" si="29"/>
        <v>-</v>
      </c>
      <c r="E434" s="993">
        <v>1</v>
      </c>
      <c r="F434" s="993">
        <v>0</v>
      </c>
      <c r="G434" s="994">
        <v>0</v>
      </c>
      <c r="H434" s="995">
        <v>475968</v>
      </c>
      <c r="I434" s="994">
        <f t="shared" si="30"/>
        <v>0</v>
      </c>
    </row>
    <row r="435" spans="1:9" x14ac:dyDescent="0.2">
      <c r="A435" s="164">
        <v>26</v>
      </c>
      <c r="B435" s="996" t="s">
        <v>5221</v>
      </c>
      <c r="C435" s="1248"/>
      <c r="D435" s="164" t="str">
        <f t="shared" si="29"/>
        <v>-</v>
      </c>
      <c r="E435" s="993">
        <v>1</v>
      </c>
      <c r="F435" s="993">
        <v>0.6</v>
      </c>
      <c r="G435" s="994">
        <v>634624</v>
      </c>
      <c r="H435" s="995">
        <v>158656</v>
      </c>
      <c r="I435" s="994">
        <f t="shared" si="30"/>
        <v>52885</v>
      </c>
    </row>
    <row r="436" spans="1:9" x14ac:dyDescent="0.2">
      <c r="A436" s="164">
        <v>27</v>
      </c>
      <c r="B436" s="996" t="s">
        <v>5222</v>
      </c>
      <c r="C436" s="1248"/>
      <c r="D436" s="164" t="str">
        <f t="shared" si="29"/>
        <v>-</v>
      </c>
      <c r="E436" s="993">
        <v>1</v>
      </c>
      <c r="F436" s="993">
        <v>0.6</v>
      </c>
      <c r="G436" s="994">
        <v>634624</v>
      </c>
      <c r="H436" s="995">
        <v>634624</v>
      </c>
      <c r="I436" s="994">
        <f t="shared" si="30"/>
        <v>52885</v>
      </c>
    </row>
    <row r="437" spans="1:9" x14ac:dyDescent="0.2">
      <c r="A437" s="164">
        <v>28</v>
      </c>
      <c r="B437" s="996" t="s">
        <v>2251</v>
      </c>
      <c r="C437" s="1248"/>
      <c r="D437" s="164" t="str">
        <f t="shared" si="29"/>
        <v>-</v>
      </c>
      <c r="E437" s="993">
        <v>1</v>
      </c>
      <c r="F437" s="993">
        <v>0.6</v>
      </c>
      <c r="G437" s="994">
        <v>634624</v>
      </c>
      <c r="H437" s="995">
        <v>634624</v>
      </c>
      <c r="I437" s="994">
        <f t="shared" si="30"/>
        <v>52885</v>
      </c>
    </row>
    <row r="438" spans="1:9" x14ac:dyDescent="0.2">
      <c r="A438" s="164">
        <v>29</v>
      </c>
      <c r="B438" s="996" t="s">
        <v>5223</v>
      </c>
      <c r="C438" s="1248"/>
      <c r="D438" s="164" t="str">
        <f t="shared" si="29"/>
        <v>-</v>
      </c>
      <c r="E438" s="993">
        <v>1</v>
      </c>
      <c r="F438" s="993">
        <v>0.6</v>
      </c>
      <c r="G438" s="994">
        <v>634624</v>
      </c>
      <c r="H438" s="995">
        <v>634624</v>
      </c>
      <c r="I438" s="994">
        <f t="shared" si="30"/>
        <v>52885</v>
      </c>
    </row>
    <row r="439" spans="1:9" x14ac:dyDescent="0.2">
      <c r="A439" s="164">
        <v>30</v>
      </c>
      <c r="B439" s="996" t="s">
        <v>5224</v>
      </c>
      <c r="C439" s="1248"/>
      <c r="D439" s="164" t="str">
        <f t="shared" si="29"/>
        <v>-</v>
      </c>
      <c r="E439" s="993">
        <v>1</v>
      </c>
      <c r="F439" s="993">
        <v>0.6</v>
      </c>
      <c r="G439" s="994">
        <v>634624</v>
      </c>
      <c r="H439" s="995">
        <v>634624</v>
      </c>
      <c r="I439" s="994">
        <f t="shared" si="30"/>
        <v>52885</v>
      </c>
    </row>
    <row r="440" spans="1:9" x14ac:dyDescent="0.2">
      <c r="A440" s="164">
        <v>31</v>
      </c>
      <c r="B440" s="996" t="s">
        <v>2252</v>
      </c>
      <c r="C440" s="1248"/>
      <c r="D440" s="164" t="str">
        <f t="shared" si="29"/>
        <v>-</v>
      </c>
      <c r="E440" s="993">
        <v>1</v>
      </c>
      <c r="F440" s="993">
        <v>0.6</v>
      </c>
      <c r="G440" s="994">
        <v>634624</v>
      </c>
      <c r="H440" s="995">
        <v>634624</v>
      </c>
      <c r="I440" s="994">
        <f t="shared" si="30"/>
        <v>52885</v>
      </c>
    </row>
    <row r="441" spans="1:9" x14ac:dyDescent="0.2">
      <c r="A441" s="164">
        <v>32</v>
      </c>
      <c r="B441" s="996" t="s">
        <v>2253</v>
      </c>
      <c r="C441" s="1248"/>
      <c r="D441" s="164" t="str">
        <f t="shared" si="29"/>
        <v>-</v>
      </c>
      <c r="E441" s="993">
        <v>1</v>
      </c>
      <c r="F441" s="993">
        <v>0.6</v>
      </c>
      <c r="G441" s="994">
        <v>634624</v>
      </c>
      <c r="H441" s="995">
        <v>634624</v>
      </c>
      <c r="I441" s="994">
        <f t="shared" si="30"/>
        <v>52885</v>
      </c>
    </row>
    <row r="442" spans="1:9" x14ac:dyDescent="0.2">
      <c r="A442" s="164">
        <v>33</v>
      </c>
      <c r="B442" s="996" t="s">
        <v>5225</v>
      </c>
      <c r="C442" s="1248"/>
      <c r="D442" s="164" t="str">
        <f t="shared" si="29"/>
        <v>-</v>
      </c>
      <c r="E442" s="993">
        <v>1</v>
      </c>
      <c r="F442" s="993">
        <v>0.6</v>
      </c>
      <c r="G442" s="994">
        <v>634624</v>
      </c>
      <c r="H442" s="995">
        <v>634624</v>
      </c>
      <c r="I442" s="994">
        <f t="shared" si="30"/>
        <v>52885</v>
      </c>
    </row>
    <row r="443" spans="1:9" x14ac:dyDescent="0.2">
      <c r="A443" s="164">
        <v>34</v>
      </c>
      <c r="B443" s="996" t="s">
        <v>5226</v>
      </c>
      <c r="C443" s="1248"/>
      <c r="D443" s="164" t="str">
        <f t="shared" si="29"/>
        <v>-</v>
      </c>
      <c r="E443" s="993">
        <v>1</v>
      </c>
      <c r="F443" s="993">
        <v>0.6</v>
      </c>
      <c r="G443" s="994">
        <v>634624</v>
      </c>
      <c r="H443" s="995">
        <v>634624</v>
      </c>
      <c r="I443" s="994">
        <f t="shared" si="30"/>
        <v>52885</v>
      </c>
    </row>
    <row r="444" spans="1:9" x14ac:dyDescent="0.2">
      <c r="A444" s="164">
        <v>35</v>
      </c>
      <c r="B444" s="996" t="s">
        <v>5227</v>
      </c>
      <c r="C444" s="1248"/>
      <c r="D444" s="164" t="str">
        <f t="shared" si="29"/>
        <v>-</v>
      </c>
      <c r="E444" s="993">
        <v>1</v>
      </c>
      <c r="F444" s="993">
        <v>0.6</v>
      </c>
      <c r="G444" s="994">
        <v>634624</v>
      </c>
      <c r="H444" s="995">
        <v>634624</v>
      </c>
      <c r="I444" s="994">
        <f t="shared" si="30"/>
        <v>52885</v>
      </c>
    </row>
    <row r="445" spans="1:9" x14ac:dyDescent="0.2">
      <c r="A445" s="164">
        <v>36</v>
      </c>
      <c r="B445" s="996" t="s">
        <v>2254</v>
      </c>
      <c r="C445" s="1248"/>
      <c r="D445" s="164" t="str">
        <f t="shared" ref="D445:D508" si="33">IF(F445=1,"+","-")</f>
        <v>-</v>
      </c>
      <c r="E445" s="993">
        <v>1</v>
      </c>
      <c r="F445" s="993">
        <v>0.6</v>
      </c>
      <c r="G445" s="994">
        <v>634624</v>
      </c>
      <c r="H445" s="995">
        <v>634624</v>
      </c>
      <c r="I445" s="994">
        <f t="shared" ref="I445:I508" si="34">G445/12</f>
        <v>52885</v>
      </c>
    </row>
    <row r="446" spans="1:9" x14ac:dyDescent="0.2">
      <c r="A446" s="164">
        <v>37</v>
      </c>
      <c r="B446" s="996" t="s">
        <v>2256</v>
      </c>
      <c r="C446" s="1248"/>
      <c r="D446" s="164" t="str">
        <f t="shared" si="33"/>
        <v>-</v>
      </c>
      <c r="E446" s="993">
        <v>1</v>
      </c>
      <c r="F446" s="993">
        <v>0.6</v>
      </c>
      <c r="G446" s="994">
        <v>634624</v>
      </c>
      <c r="H446" s="995">
        <v>634624</v>
      </c>
      <c r="I446" s="994">
        <f t="shared" si="34"/>
        <v>52885</v>
      </c>
    </row>
    <row r="447" spans="1:9" x14ac:dyDescent="0.2">
      <c r="A447" s="164">
        <v>38</v>
      </c>
      <c r="B447" s="996" t="s">
        <v>2257</v>
      </c>
      <c r="C447" s="1248"/>
      <c r="D447" s="164" t="str">
        <f t="shared" si="33"/>
        <v>-</v>
      </c>
      <c r="E447" s="993">
        <v>1</v>
      </c>
      <c r="F447" s="993">
        <v>0.6</v>
      </c>
      <c r="G447" s="994">
        <v>634624</v>
      </c>
      <c r="H447" s="995">
        <v>634624</v>
      </c>
      <c r="I447" s="994">
        <f t="shared" si="34"/>
        <v>52885</v>
      </c>
    </row>
    <row r="448" spans="1:9" x14ac:dyDescent="0.2">
      <c r="A448" s="164">
        <v>39</v>
      </c>
      <c r="B448" s="996" t="s">
        <v>2258</v>
      </c>
      <c r="C448" s="1248"/>
      <c r="D448" s="164" t="str">
        <f t="shared" si="33"/>
        <v>-</v>
      </c>
      <c r="E448" s="993">
        <v>1</v>
      </c>
      <c r="F448" s="993">
        <v>0.6</v>
      </c>
      <c r="G448" s="994">
        <v>634624</v>
      </c>
      <c r="H448" s="995">
        <v>634624</v>
      </c>
      <c r="I448" s="994">
        <f t="shared" si="34"/>
        <v>52885</v>
      </c>
    </row>
    <row r="449" spans="1:9" x14ac:dyDescent="0.2">
      <c r="A449" s="164">
        <v>40</v>
      </c>
      <c r="B449" s="996" t="s">
        <v>2255</v>
      </c>
      <c r="C449" s="983" t="s">
        <v>3941</v>
      </c>
      <c r="D449" s="164" t="str">
        <f t="shared" si="33"/>
        <v>-</v>
      </c>
      <c r="E449" s="993">
        <v>1</v>
      </c>
      <c r="F449" s="993" t="s">
        <v>5163</v>
      </c>
      <c r="G449" s="994">
        <v>1256717</v>
      </c>
      <c r="H449" s="995">
        <v>840944</v>
      </c>
      <c r="I449" s="994">
        <f t="shared" si="34"/>
        <v>104726</v>
      </c>
    </row>
    <row r="450" spans="1:9" x14ac:dyDescent="0.2">
      <c r="A450" s="164"/>
      <c r="B450" s="989" t="s">
        <v>779</v>
      </c>
      <c r="C450" s="983"/>
      <c r="D450" s="164"/>
      <c r="E450" s="993"/>
      <c r="F450" s="993"/>
      <c r="G450" s="990">
        <f>SUM(G451:G469)</f>
        <v>10577066</v>
      </c>
      <c r="H450" s="991">
        <f t="shared" ref="H450:I450" si="35">SUM(H451:H469)</f>
        <v>10444853</v>
      </c>
      <c r="I450" s="990">
        <f t="shared" si="35"/>
        <v>881418</v>
      </c>
    </row>
    <row r="451" spans="1:9" x14ac:dyDescent="0.2">
      <c r="A451" s="164">
        <v>1</v>
      </c>
      <c r="B451" s="996" t="s">
        <v>4616</v>
      </c>
      <c r="C451" s="1248" t="s">
        <v>4601</v>
      </c>
      <c r="D451" s="164" t="str">
        <f t="shared" si="33"/>
        <v>-</v>
      </c>
      <c r="E451" s="993">
        <v>0.5</v>
      </c>
      <c r="F451" s="993">
        <v>0.6</v>
      </c>
      <c r="G451" s="994">
        <v>317312</v>
      </c>
      <c r="H451" s="995">
        <v>317312</v>
      </c>
      <c r="I451" s="994">
        <f t="shared" si="34"/>
        <v>26443</v>
      </c>
    </row>
    <row r="452" spans="1:9" x14ac:dyDescent="0.2">
      <c r="A452" s="164">
        <v>2</v>
      </c>
      <c r="B452" s="996" t="s">
        <v>5228</v>
      </c>
      <c r="C452" s="1248"/>
      <c r="D452" s="164" t="str">
        <f t="shared" si="33"/>
        <v>-</v>
      </c>
      <c r="E452" s="993">
        <v>0.5</v>
      </c>
      <c r="F452" s="993">
        <v>0.6</v>
      </c>
      <c r="G452" s="994">
        <v>317312</v>
      </c>
      <c r="H452" s="995">
        <v>555296</v>
      </c>
      <c r="I452" s="994">
        <f t="shared" si="34"/>
        <v>26443</v>
      </c>
    </row>
    <row r="453" spans="1:9" x14ac:dyDescent="0.2">
      <c r="A453" s="164">
        <v>3</v>
      </c>
      <c r="B453" s="996" t="s">
        <v>4617</v>
      </c>
      <c r="C453" s="1248" t="s">
        <v>3940</v>
      </c>
      <c r="D453" s="164" t="str">
        <f t="shared" si="33"/>
        <v>-</v>
      </c>
      <c r="E453" s="993">
        <v>1</v>
      </c>
      <c r="F453" s="993">
        <v>0.6</v>
      </c>
      <c r="G453" s="994">
        <v>634624</v>
      </c>
      <c r="H453" s="995">
        <v>475968</v>
      </c>
      <c r="I453" s="994">
        <f t="shared" si="34"/>
        <v>52885</v>
      </c>
    </row>
    <row r="454" spans="1:9" x14ac:dyDescent="0.2">
      <c r="A454" s="164">
        <v>4</v>
      </c>
      <c r="B454" s="996" t="s">
        <v>2026</v>
      </c>
      <c r="C454" s="1248"/>
      <c r="D454" s="164" t="str">
        <f t="shared" si="33"/>
        <v>-</v>
      </c>
      <c r="E454" s="993">
        <v>1</v>
      </c>
      <c r="F454" s="993">
        <v>0.6</v>
      </c>
      <c r="G454" s="994">
        <v>634624</v>
      </c>
      <c r="H454" s="995">
        <v>634624</v>
      </c>
      <c r="I454" s="994">
        <f t="shared" si="34"/>
        <v>52885</v>
      </c>
    </row>
    <row r="455" spans="1:9" x14ac:dyDescent="0.2">
      <c r="A455" s="164">
        <v>5</v>
      </c>
      <c r="B455" s="996" t="s">
        <v>5229</v>
      </c>
      <c r="C455" s="1248"/>
      <c r="D455" s="164" t="str">
        <f t="shared" si="33"/>
        <v>-</v>
      </c>
      <c r="E455" s="993">
        <v>1</v>
      </c>
      <c r="F455" s="993">
        <v>0</v>
      </c>
      <c r="G455" s="994">
        <v>0</v>
      </c>
      <c r="H455" s="995">
        <v>158656</v>
      </c>
      <c r="I455" s="994">
        <f t="shared" si="34"/>
        <v>0</v>
      </c>
    </row>
    <row r="456" spans="1:9" x14ac:dyDescent="0.2">
      <c r="A456" s="164">
        <v>6</v>
      </c>
      <c r="B456" s="996" t="s">
        <v>2113</v>
      </c>
      <c r="C456" s="1248"/>
      <c r="D456" s="164" t="str">
        <f t="shared" si="33"/>
        <v>-</v>
      </c>
      <c r="E456" s="993">
        <v>1</v>
      </c>
      <c r="F456" s="993">
        <v>0</v>
      </c>
      <c r="G456" s="994">
        <v>0</v>
      </c>
      <c r="H456" s="995">
        <v>158656</v>
      </c>
      <c r="I456" s="994">
        <f t="shared" si="34"/>
        <v>0</v>
      </c>
    </row>
    <row r="457" spans="1:9" x14ac:dyDescent="0.2">
      <c r="A457" s="164">
        <v>7</v>
      </c>
      <c r="B457" s="996" t="s">
        <v>5230</v>
      </c>
      <c r="C457" s="1248"/>
      <c r="D457" s="164" t="str">
        <f t="shared" si="33"/>
        <v>-</v>
      </c>
      <c r="E457" s="993">
        <v>1</v>
      </c>
      <c r="F457" s="993">
        <v>0.6</v>
      </c>
      <c r="G457" s="994">
        <v>634624</v>
      </c>
      <c r="H457" s="995">
        <v>634624</v>
      </c>
      <c r="I457" s="994">
        <f t="shared" si="34"/>
        <v>52885</v>
      </c>
    </row>
    <row r="458" spans="1:9" x14ac:dyDescent="0.2">
      <c r="A458" s="164">
        <v>8</v>
      </c>
      <c r="B458" s="996" t="s">
        <v>4619</v>
      </c>
      <c r="C458" s="1248"/>
      <c r="D458" s="164" t="str">
        <f t="shared" si="33"/>
        <v>-</v>
      </c>
      <c r="E458" s="993">
        <v>1</v>
      </c>
      <c r="F458" s="993">
        <v>0.6</v>
      </c>
      <c r="G458" s="994">
        <v>634624</v>
      </c>
      <c r="H458" s="995">
        <v>634624</v>
      </c>
      <c r="I458" s="994">
        <f t="shared" si="34"/>
        <v>52885</v>
      </c>
    </row>
    <row r="459" spans="1:9" x14ac:dyDescent="0.2">
      <c r="A459" s="164">
        <v>9</v>
      </c>
      <c r="B459" s="996" t="s">
        <v>4618</v>
      </c>
      <c r="C459" s="1248"/>
      <c r="D459" s="164" t="str">
        <f t="shared" si="33"/>
        <v>-</v>
      </c>
      <c r="E459" s="993">
        <v>1</v>
      </c>
      <c r="F459" s="993">
        <v>0.6</v>
      </c>
      <c r="G459" s="994">
        <v>634624</v>
      </c>
      <c r="H459" s="995">
        <v>634624</v>
      </c>
      <c r="I459" s="994">
        <f t="shared" si="34"/>
        <v>52885</v>
      </c>
    </row>
    <row r="460" spans="1:9" x14ac:dyDescent="0.2">
      <c r="A460" s="164">
        <v>10</v>
      </c>
      <c r="B460" s="996" t="s">
        <v>2260</v>
      </c>
      <c r="C460" s="1248"/>
      <c r="D460" s="164" t="str">
        <f t="shared" si="33"/>
        <v>-</v>
      </c>
      <c r="E460" s="993">
        <v>1</v>
      </c>
      <c r="F460" s="993">
        <v>0.6</v>
      </c>
      <c r="G460" s="994">
        <v>634624</v>
      </c>
      <c r="H460" s="995">
        <v>634624</v>
      </c>
      <c r="I460" s="994">
        <f t="shared" si="34"/>
        <v>52885</v>
      </c>
    </row>
    <row r="461" spans="1:9" x14ac:dyDescent="0.2">
      <c r="A461" s="164">
        <v>11</v>
      </c>
      <c r="B461" s="996" t="s">
        <v>2117</v>
      </c>
      <c r="C461" s="1248"/>
      <c r="D461" s="164" t="str">
        <f t="shared" si="33"/>
        <v>-</v>
      </c>
      <c r="E461" s="993">
        <v>1</v>
      </c>
      <c r="F461" s="993">
        <v>0.6</v>
      </c>
      <c r="G461" s="994">
        <v>634624</v>
      </c>
      <c r="H461" s="995">
        <v>475968</v>
      </c>
      <c r="I461" s="994">
        <f t="shared" si="34"/>
        <v>52885</v>
      </c>
    </row>
    <row r="462" spans="1:9" x14ac:dyDescent="0.2">
      <c r="A462" s="164">
        <v>12</v>
      </c>
      <c r="B462" s="996" t="s">
        <v>4620</v>
      </c>
      <c r="C462" s="1248"/>
      <c r="D462" s="164" t="str">
        <f t="shared" si="33"/>
        <v>-</v>
      </c>
      <c r="E462" s="993">
        <v>1</v>
      </c>
      <c r="F462" s="993">
        <v>0.6</v>
      </c>
      <c r="G462" s="994">
        <v>634624</v>
      </c>
      <c r="H462" s="995">
        <v>634624</v>
      </c>
      <c r="I462" s="994">
        <f t="shared" si="34"/>
        <v>52885</v>
      </c>
    </row>
    <row r="463" spans="1:9" x14ac:dyDescent="0.2">
      <c r="A463" s="164">
        <v>13</v>
      </c>
      <c r="B463" s="996" t="s">
        <v>5231</v>
      </c>
      <c r="C463" s="1248"/>
      <c r="D463" s="164" t="str">
        <f t="shared" si="33"/>
        <v>-</v>
      </c>
      <c r="E463" s="993">
        <v>1</v>
      </c>
      <c r="F463" s="993">
        <v>0.6</v>
      </c>
      <c r="G463" s="994">
        <v>634624</v>
      </c>
      <c r="H463" s="995">
        <v>475968</v>
      </c>
      <c r="I463" s="994">
        <f t="shared" si="34"/>
        <v>52885</v>
      </c>
    </row>
    <row r="464" spans="1:9" x14ac:dyDescent="0.2">
      <c r="A464" s="164">
        <v>14</v>
      </c>
      <c r="B464" s="996" t="s">
        <v>4621</v>
      </c>
      <c r="C464" s="1248"/>
      <c r="D464" s="164" t="str">
        <f t="shared" si="33"/>
        <v>-</v>
      </c>
      <c r="E464" s="993">
        <v>1</v>
      </c>
      <c r="F464" s="993">
        <v>0.6</v>
      </c>
      <c r="G464" s="994">
        <v>634624</v>
      </c>
      <c r="H464" s="995">
        <v>634624</v>
      </c>
      <c r="I464" s="994">
        <f t="shared" si="34"/>
        <v>52885</v>
      </c>
    </row>
    <row r="465" spans="1:9" x14ac:dyDescent="0.2">
      <c r="A465" s="164">
        <v>15</v>
      </c>
      <c r="B465" s="996" t="s">
        <v>2148</v>
      </c>
      <c r="C465" s="1248"/>
      <c r="D465" s="164" t="str">
        <f t="shared" si="33"/>
        <v>-</v>
      </c>
      <c r="E465" s="993">
        <v>1</v>
      </c>
      <c r="F465" s="993">
        <v>0.6</v>
      </c>
      <c r="G465" s="994">
        <v>634624</v>
      </c>
      <c r="H465" s="995">
        <v>634624</v>
      </c>
      <c r="I465" s="994">
        <f t="shared" si="34"/>
        <v>52885</v>
      </c>
    </row>
    <row r="466" spans="1:9" x14ac:dyDescent="0.2">
      <c r="A466" s="164">
        <v>16</v>
      </c>
      <c r="B466" s="996" t="s">
        <v>4622</v>
      </c>
      <c r="C466" s="1248"/>
      <c r="D466" s="164" t="str">
        <f t="shared" si="33"/>
        <v>+</v>
      </c>
      <c r="E466" s="993">
        <v>1</v>
      </c>
      <c r="F466" s="993">
        <v>1</v>
      </c>
      <c r="G466" s="994">
        <v>1057706</v>
      </c>
      <c r="H466" s="995">
        <v>846165</v>
      </c>
      <c r="I466" s="994">
        <f t="shared" si="34"/>
        <v>88142</v>
      </c>
    </row>
    <row r="467" spans="1:9" x14ac:dyDescent="0.2">
      <c r="A467" s="164">
        <v>17</v>
      </c>
      <c r="B467" s="996" t="s">
        <v>5232</v>
      </c>
      <c r="C467" s="1248"/>
      <c r="D467" s="164" t="str">
        <f t="shared" si="33"/>
        <v>-</v>
      </c>
      <c r="E467" s="993">
        <v>1</v>
      </c>
      <c r="F467" s="993">
        <v>0.6</v>
      </c>
      <c r="G467" s="994">
        <v>634624</v>
      </c>
      <c r="H467" s="995">
        <v>634624</v>
      </c>
      <c r="I467" s="994">
        <f t="shared" si="34"/>
        <v>52885</v>
      </c>
    </row>
    <row r="468" spans="1:9" x14ac:dyDescent="0.2">
      <c r="A468" s="164">
        <v>18</v>
      </c>
      <c r="B468" s="996" t="s">
        <v>4623</v>
      </c>
      <c r="C468" s="1248"/>
      <c r="D468" s="164" t="str">
        <f t="shared" si="33"/>
        <v>-</v>
      </c>
      <c r="E468" s="993">
        <v>1</v>
      </c>
      <c r="F468" s="993">
        <v>0.6</v>
      </c>
      <c r="G468" s="994">
        <v>634624</v>
      </c>
      <c r="H468" s="995">
        <v>634624</v>
      </c>
      <c r="I468" s="994">
        <f t="shared" si="34"/>
        <v>52885</v>
      </c>
    </row>
    <row r="469" spans="1:9" x14ac:dyDescent="0.2">
      <c r="A469" s="164">
        <v>19</v>
      </c>
      <c r="B469" s="996" t="s">
        <v>5233</v>
      </c>
      <c r="C469" s="1248"/>
      <c r="D469" s="164" t="str">
        <f t="shared" si="33"/>
        <v>-</v>
      </c>
      <c r="E469" s="993">
        <v>1</v>
      </c>
      <c r="F469" s="993">
        <v>0.6</v>
      </c>
      <c r="G469" s="994">
        <v>634624</v>
      </c>
      <c r="H469" s="995">
        <v>634624</v>
      </c>
      <c r="I469" s="994">
        <f t="shared" si="34"/>
        <v>52885</v>
      </c>
    </row>
    <row r="470" spans="1:9" x14ac:dyDescent="0.2">
      <c r="A470" s="164"/>
      <c r="B470" s="989" t="s">
        <v>780</v>
      </c>
      <c r="C470" s="983"/>
      <c r="D470" s="164"/>
      <c r="E470" s="993"/>
      <c r="F470" s="993"/>
      <c r="G470" s="990">
        <f>SUM(G471:G500)</f>
        <v>27037964</v>
      </c>
      <c r="H470" s="991">
        <f t="shared" ref="H470:I470" si="36">SUM(H471:H500)</f>
        <v>26067725</v>
      </c>
      <c r="I470" s="990">
        <f t="shared" si="36"/>
        <v>2253160</v>
      </c>
    </row>
    <row r="471" spans="1:9" x14ac:dyDescent="0.2">
      <c r="A471" s="164">
        <v>1</v>
      </c>
      <c r="B471" s="996" t="s">
        <v>5234</v>
      </c>
      <c r="C471" s="1251" t="s">
        <v>3940</v>
      </c>
      <c r="D471" s="164" t="str">
        <f t="shared" si="33"/>
        <v>-</v>
      </c>
      <c r="E471" s="993">
        <v>1</v>
      </c>
      <c r="F471" s="993">
        <v>0.6</v>
      </c>
      <c r="G471" s="994">
        <v>634624</v>
      </c>
      <c r="H471" s="995">
        <v>634624</v>
      </c>
      <c r="I471" s="994">
        <f t="shared" si="34"/>
        <v>52885</v>
      </c>
    </row>
    <row r="472" spans="1:9" x14ac:dyDescent="0.2">
      <c r="A472" s="164">
        <v>2</v>
      </c>
      <c r="B472" s="996" t="s">
        <v>5235</v>
      </c>
      <c r="C472" s="1251"/>
      <c r="D472" s="164" t="str">
        <f t="shared" si="33"/>
        <v>-</v>
      </c>
      <c r="E472" s="993">
        <v>1</v>
      </c>
      <c r="F472" s="993">
        <v>0.6</v>
      </c>
      <c r="G472" s="994">
        <v>634624</v>
      </c>
      <c r="H472" s="995">
        <v>634624</v>
      </c>
      <c r="I472" s="994">
        <f t="shared" si="34"/>
        <v>52885</v>
      </c>
    </row>
    <row r="473" spans="1:9" x14ac:dyDescent="0.2">
      <c r="A473" s="164">
        <v>3</v>
      </c>
      <c r="B473" s="996" t="s">
        <v>2262</v>
      </c>
      <c r="C473" s="1251"/>
      <c r="D473" s="164" t="str">
        <f t="shared" si="33"/>
        <v>-</v>
      </c>
      <c r="E473" s="993">
        <v>1</v>
      </c>
      <c r="F473" s="993">
        <v>0.6</v>
      </c>
      <c r="G473" s="994">
        <v>634624</v>
      </c>
      <c r="H473" s="995">
        <v>634624</v>
      </c>
      <c r="I473" s="994">
        <f t="shared" si="34"/>
        <v>52885</v>
      </c>
    </row>
    <row r="474" spans="1:9" x14ac:dyDescent="0.2">
      <c r="A474" s="164">
        <v>4</v>
      </c>
      <c r="B474" s="996" t="s">
        <v>2263</v>
      </c>
      <c r="C474" s="1251"/>
      <c r="D474" s="164" t="str">
        <f t="shared" si="33"/>
        <v>-</v>
      </c>
      <c r="E474" s="993">
        <v>1</v>
      </c>
      <c r="F474" s="993">
        <v>0.6</v>
      </c>
      <c r="G474" s="994">
        <v>634624</v>
      </c>
      <c r="H474" s="995">
        <v>634624</v>
      </c>
      <c r="I474" s="994">
        <f t="shared" si="34"/>
        <v>52885</v>
      </c>
    </row>
    <row r="475" spans="1:9" x14ac:dyDescent="0.2">
      <c r="A475" s="164">
        <v>5</v>
      </c>
      <c r="B475" s="996" t="s">
        <v>5236</v>
      </c>
      <c r="C475" s="1251"/>
      <c r="D475" s="164" t="str">
        <f t="shared" si="33"/>
        <v>-</v>
      </c>
      <c r="E475" s="993">
        <v>1</v>
      </c>
      <c r="F475" s="993">
        <v>0.6</v>
      </c>
      <c r="G475" s="994">
        <v>634624</v>
      </c>
      <c r="H475" s="995">
        <v>634624</v>
      </c>
      <c r="I475" s="994">
        <f t="shared" si="34"/>
        <v>52885</v>
      </c>
    </row>
    <row r="476" spans="1:9" x14ac:dyDescent="0.2">
      <c r="A476" s="164">
        <v>6</v>
      </c>
      <c r="B476" s="996" t="s">
        <v>5237</v>
      </c>
      <c r="C476" s="1251"/>
      <c r="D476" s="164" t="str">
        <f t="shared" si="33"/>
        <v>-</v>
      </c>
      <c r="E476" s="993">
        <v>1</v>
      </c>
      <c r="F476" s="993">
        <v>0.6</v>
      </c>
      <c r="G476" s="994">
        <v>634624</v>
      </c>
      <c r="H476" s="995">
        <v>475968</v>
      </c>
      <c r="I476" s="994">
        <f t="shared" si="34"/>
        <v>52885</v>
      </c>
    </row>
    <row r="477" spans="1:9" ht="25.5" x14ac:dyDescent="0.2">
      <c r="A477" s="164">
        <v>7</v>
      </c>
      <c r="B477" s="996" t="s">
        <v>5238</v>
      </c>
      <c r="C477" s="1251"/>
      <c r="D477" s="164" t="str">
        <f t="shared" si="33"/>
        <v>-</v>
      </c>
      <c r="E477" s="993">
        <v>1</v>
      </c>
      <c r="F477" s="993">
        <v>0.6</v>
      </c>
      <c r="G477" s="994">
        <v>634624</v>
      </c>
      <c r="H477" s="995">
        <v>158656</v>
      </c>
      <c r="I477" s="994">
        <f t="shared" si="34"/>
        <v>52885</v>
      </c>
    </row>
    <row r="478" spans="1:9" x14ac:dyDescent="0.2">
      <c r="A478" s="164">
        <v>8</v>
      </c>
      <c r="B478" s="996" t="s">
        <v>5239</v>
      </c>
      <c r="C478" s="1251"/>
      <c r="D478" s="164" t="str">
        <f t="shared" si="33"/>
        <v>-</v>
      </c>
      <c r="E478" s="993">
        <v>1</v>
      </c>
      <c r="F478" s="993">
        <v>0.6</v>
      </c>
      <c r="G478" s="994">
        <v>634624</v>
      </c>
      <c r="H478" s="995">
        <v>634624</v>
      </c>
      <c r="I478" s="994">
        <f t="shared" si="34"/>
        <v>52885</v>
      </c>
    </row>
    <row r="479" spans="1:9" x14ac:dyDescent="0.2">
      <c r="A479" s="164">
        <v>9</v>
      </c>
      <c r="B479" s="996" t="s">
        <v>5240</v>
      </c>
      <c r="C479" s="1251"/>
      <c r="D479" s="164" t="str">
        <f t="shared" si="33"/>
        <v>-</v>
      </c>
      <c r="E479" s="993">
        <v>1</v>
      </c>
      <c r="F479" s="993">
        <v>0.6</v>
      </c>
      <c r="G479" s="994">
        <v>634624</v>
      </c>
      <c r="H479" s="995">
        <v>475968</v>
      </c>
      <c r="I479" s="994">
        <f t="shared" si="34"/>
        <v>52885</v>
      </c>
    </row>
    <row r="480" spans="1:9" x14ac:dyDescent="0.2">
      <c r="A480" s="164">
        <v>10</v>
      </c>
      <c r="B480" s="996" t="s">
        <v>5241</v>
      </c>
      <c r="C480" s="1251"/>
      <c r="D480" s="164" t="str">
        <f t="shared" si="33"/>
        <v>+</v>
      </c>
      <c r="E480" s="993">
        <v>1</v>
      </c>
      <c r="F480" s="993">
        <v>1</v>
      </c>
      <c r="G480" s="994">
        <v>1057706</v>
      </c>
      <c r="H480" s="995">
        <v>1057706</v>
      </c>
      <c r="I480" s="994">
        <f t="shared" si="34"/>
        <v>88142</v>
      </c>
    </row>
    <row r="481" spans="1:9" x14ac:dyDescent="0.2">
      <c r="A481" s="164">
        <v>11</v>
      </c>
      <c r="B481" s="996" t="s">
        <v>2266</v>
      </c>
      <c r="C481" s="1251"/>
      <c r="D481" s="164" t="str">
        <f t="shared" si="33"/>
        <v>-</v>
      </c>
      <c r="E481" s="993">
        <v>1</v>
      </c>
      <c r="F481" s="993">
        <v>0.6</v>
      </c>
      <c r="G481" s="994">
        <v>634624</v>
      </c>
      <c r="H481" s="995">
        <v>846165</v>
      </c>
      <c r="I481" s="994">
        <f t="shared" si="34"/>
        <v>52885</v>
      </c>
    </row>
    <row r="482" spans="1:9" ht="26.25" customHeight="1" x14ac:dyDescent="0.2">
      <c r="A482" s="164">
        <v>16</v>
      </c>
      <c r="B482" s="996" t="s">
        <v>5242</v>
      </c>
      <c r="C482" s="1251"/>
      <c r="D482" s="164" t="str">
        <f t="shared" si="33"/>
        <v>-</v>
      </c>
      <c r="E482" s="993">
        <v>1</v>
      </c>
      <c r="F482" s="993">
        <v>0.6</v>
      </c>
      <c r="G482" s="994">
        <v>634624</v>
      </c>
      <c r="H482" s="995">
        <v>158656</v>
      </c>
      <c r="I482" s="994">
        <f t="shared" si="34"/>
        <v>52885</v>
      </c>
    </row>
    <row r="483" spans="1:9" x14ac:dyDescent="0.2">
      <c r="A483" s="164">
        <v>17</v>
      </c>
      <c r="B483" s="996" t="s">
        <v>5243</v>
      </c>
      <c r="C483" s="1251"/>
      <c r="D483" s="164" t="str">
        <f t="shared" si="33"/>
        <v>-</v>
      </c>
      <c r="E483" s="993">
        <v>1</v>
      </c>
      <c r="F483" s="993">
        <v>0</v>
      </c>
      <c r="G483" s="994">
        <v>0</v>
      </c>
      <c r="H483" s="995">
        <v>475968</v>
      </c>
      <c r="I483" s="994">
        <f t="shared" si="34"/>
        <v>0</v>
      </c>
    </row>
    <row r="484" spans="1:9" x14ac:dyDescent="0.2">
      <c r="A484" s="164">
        <v>18</v>
      </c>
      <c r="B484" s="996" t="s">
        <v>2265</v>
      </c>
      <c r="C484" s="1251"/>
      <c r="D484" s="164" t="str">
        <f t="shared" si="33"/>
        <v>+</v>
      </c>
      <c r="E484" s="993">
        <v>1</v>
      </c>
      <c r="F484" s="993">
        <v>1</v>
      </c>
      <c r="G484" s="994">
        <v>1057706</v>
      </c>
      <c r="H484" s="995">
        <v>951936</v>
      </c>
      <c r="I484" s="994">
        <f t="shared" si="34"/>
        <v>88142</v>
      </c>
    </row>
    <row r="485" spans="1:9" x14ac:dyDescent="0.2">
      <c r="A485" s="164">
        <v>19</v>
      </c>
      <c r="B485" s="996" t="s">
        <v>5244</v>
      </c>
      <c r="C485" s="1251"/>
      <c r="D485" s="164" t="str">
        <f t="shared" si="33"/>
        <v>+</v>
      </c>
      <c r="E485" s="993">
        <v>1</v>
      </c>
      <c r="F485" s="993">
        <v>1</v>
      </c>
      <c r="G485" s="994">
        <v>1057706</v>
      </c>
      <c r="H485" s="995">
        <v>1366664</v>
      </c>
      <c r="I485" s="994">
        <f t="shared" si="34"/>
        <v>88142</v>
      </c>
    </row>
    <row r="486" spans="1:9" x14ac:dyDescent="0.2">
      <c r="A486" s="164">
        <v>20</v>
      </c>
      <c r="B486" s="996" t="s">
        <v>5245</v>
      </c>
      <c r="C486" s="1251"/>
      <c r="D486" s="164" t="str">
        <f t="shared" si="33"/>
        <v>+</v>
      </c>
      <c r="E486" s="993">
        <v>1</v>
      </c>
      <c r="F486" s="993">
        <v>1</v>
      </c>
      <c r="G486" s="994">
        <v>1057706</v>
      </c>
      <c r="H486" s="995">
        <v>1260894</v>
      </c>
      <c r="I486" s="994">
        <f t="shared" si="34"/>
        <v>88142</v>
      </c>
    </row>
    <row r="487" spans="1:9" x14ac:dyDescent="0.2">
      <c r="A487" s="164">
        <v>21</v>
      </c>
      <c r="B487" s="896" t="s">
        <v>2261</v>
      </c>
      <c r="C487" s="1251"/>
      <c r="D487" s="164"/>
      <c r="E487" s="993">
        <v>1</v>
      </c>
      <c r="F487" s="993"/>
      <c r="G487" s="994">
        <v>0</v>
      </c>
      <c r="H487" s="995">
        <v>158656</v>
      </c>
      <c r="I487" s="994">
        <f t="shared" si="34"/>
        <v>0</v>
      </c>
    </row>
    <row r="488" spans="1:9" x14ac:dyDescent="0.2">
      <c r="A488" s="164">
        <v>22</v>
      </c>
      <c r="B488" s="896" t="s">
        <v>2264</v>
      </c>
      <c r="C488" s="1252"/>
      <c r="D488" s="164"/>
      <c r="E488" s="993">
        <v>1</v>
      </c>
      <c r="F488" s="993"/>
      <c r="G488" s="994">
        <v>0</v>
      </c>
      <c r="H488" s="995">
        <v>158656</v>
      </c>
      <c r="I488" s="994">
        <f t="shared" si="34"/>
        <v>0</v>
      </c>
    </row>
    <row r="489" spans="1:9" x14ac:dyDescent="0.2">
      <c r="A489" s="164">
        <v>23</v>
      </c>
      <c r="B489" s="996" t="s">
        <v>5246</v>
      </c>
      <c r="C489" s="1248" t="s">
        <v>3941</v>
      </c>
      <c r="D489" s="164" t="str">
        <f t="shared" si="33"/>
        <v>-</v>
      </c>
      <c r="E489" s="993">
        <v>1</v>
      </c>
      <c r="F489" s="997" t="s">
        <v>2522</v>
      </c>
      <c r="G489" s="994">
        <v>837811</v>
      </c>
      <c r="H489" s="995">
        <v>1205920</v>
      </c>
      <c r="I489" s="994">
        <f t="shared" si="34"/>
        <v>69818</v>
      </c>
    </row>
    <row r="490" spans="1:9" x14ac:dyDescent="0.2">
      <c r="A490" s="164">
        <v>24</v>
      </c>
      <c r="B490" s="996" t="s">
        <v>5247</v>
      </c>
      <c r="C490" s="1248"/>
      <c r="D490" s="164" t="str">
        <f t="shared" si="33"/>
        <v>-</v>
      </c>
      <c r="E490" s="993">
        <v>1</v>
      </c>
      <c r="F490" s="997" t="s">
        <v>2522</v>
      </c>
      <c r="G490" s="994">
        <v>837811</v>
      </c>
      <c r="H490" s="995">
        <v>1466169</v>
      </c>
      <c r="I490" s="994">
        <f t="shared" si="34"/>
        <v>69818</v>
      </c>
    </row>
    <row r="491" spans="1:9" x14ac:dyDescent="0.2">
      <c r="A491" s="164">
        <v>25</v>
      </c>
      <c r="B491" s="996" t="s">
        <v>5248</v>
      </c>
      <c r="C491" s="1248"/>
      <c r="D491" s="164" t="str">
        <f t="shared" si="33"/>
        <v>-</v>
      </c>
      <c r="E491" s="993">
        <v>1</v>
      </c>
      <c r="F491" s="997" t="s">
        <v>2522</v>
      </c>
      <c r="G491" s="994">
        <v>837811</v>
      </c>
      <c r="H491" s="995">
        <v>1047264</v>
      </c>
      <c r="I491" s="994">
        <f t="shared" si="34"/>
        <v>69818</v>
      </c>
    </row>
    <row r="492" spans="1:9" x14ac:dyDescent="0.2">
      <c r="A492" s="164">
        <v>26</v>
      </c>
      <c r="B492" s="996" t="s">
        <v>5249</v>
      </c>
      <c r="C492" s="1248"/>
      <c r="D492" s="164" t="str">
        <f t="shared" si="33"/>
        <v>+</v>
      </c>
      <c r="E492" s="993">
        <v>1</v>
      </c>
      <c r="F492" s="993">
        <v>1</v>
      </c>
      <c r="G492" s="994">
        <v>1675622</v>
      </c>
      <c r="H492" s="995">
        <v>1570896</v>
      </c>
      <c r="I492" s="994">
        <f t="shared" si="34"/>
        <v>139635</v>
      </c>
    </row>
    <row r="493" spans="1:9" x14ac:dyDescent="0.2">
      <c r="A493" s="164">
        <v>27</v>
      </c>
      <c r="B493" s="996" t="s">
        <v>5250</v>
      </c>
      <c r="C493" s="1248"/>
      <c r="D493" s="164" t="str">
        <f t="shared" si="33"/>
        <v>-</v>
      </c>
      <c r="E493" s="993">
        <v>1</v>
      </c>
      <c r="F493" s="997" t="s">
        <v>5163</v>
      </c>
      <c r="G493" s="994">
        <v>1256717</v>
      </c>
      <c r="H493" s="995">
        <v>1673882</v>
      </c>
      <c r="I493" s="994">
        <f t="shared" si="34"/>
        <v>104726</v>
      </c>
    </row>
    <row r="494" spans="1:9" x14ac:dyDescent="0.2">
      <c r="A494" s="164">
        <v>28</v>
      </c>
      <c r="B494" s="996" t="s">
        <v>4624</v>
      </c>
      <c r="C494" s="1248"/>
      <c r="D494" s="164" t="str">
        <f t="shared" si="33"/>
        <v>-</v>
      </c>
      <c r="E494" s="993">
        <v>1</v>
      </c>
      <c r="F494" s="997" t="s">
        <v>5163</v>
      </c>
      <c r="G494" s="994">
        <v>1256717</v>
      </c>
      <c r="H494" s="995">
        <v>628359</v>
      </c>
      <c r="I494" s="994">
        <f t="shared" si="34"/>
        <v>104726</v>
      </c>
    </row>
    <row r="495" spans="1:9" x14ac:dyDescent="0.2">
      <c r="A495" s="164">
        <v>29</v>
      </c>
      <c r="B495" s="996" t="s">
        <v>2267</v>
      </c>
      <c r="C495" s="1248"/>
      <c r="D495" s="164" t="str">
        <f t="shared" si="33"/>
        <v>+</v>
      </c>
      <c r="E495" s="993">
        <v>1</v>
      </c>
      <c r="F495" s="993">
        <v>1</v>
      </c>
      <c r="G495" s="994">
        <v>1675622</v>
      </c>
      <c r="H495" s="995">
        <v>1778608</v>
      </c>
      <c r="I495" s="994">
        <f t="shared" si="34"/>
        <v>139635</v>
      </c>
    </row>
    <row r="496" spans="1:9" x14ac:dyDescent="0.2">
      <c r="A496" s="164">
        <v>30</v>
      </c>
      <c r="B496" s="996" t="s">
        <v>5251</v>
      </c>
      <c r="C496" s="1248"/>
      <c r="D496" s="164" t="str">
        <f t="shared" si="33"/>
        <v>+</v>
      </c>
      <c r="E496" s="993">
        <v>1</v>
      </c>
      <c r="F496" s="993">
        <v>1</v>
      </c>
      <c r="G496" s="994">
        <v>1675622</v>
      </c>
      <c r="H496" s="995">
        <v>1830101</v>
      </c>
      <c r="I496" s="994">
        <f t="shared" si="34"/>
        <v>139635</v>
      </c>
    </row>
    <row r="497" spans="1:9" ht="25.5" x14ac:dyDescent="0.2">
      <c r="A497" s="164">
        <v>31</v>
      </c>
      <c r="B497" s="996" t="s">
        <v>5252</v>
      </c>
      <c r="C497" s="1248"/>
      <c r="D497" s="164" t="str">
        <f t="shared" si="33"/>
        <v>-</v>
      </c>
      <c r="E497" s="993">
        <v>1</v>
      </c>
      <c r="F497" s="997" t="s">
        <v>5163</v>
      </c>
      <c r="G497" s="994">
        <v>1256717</v>
      </c>
      <c r="H497" s="995">
        <v>643458</v>
      </c>
      <c r="I497" s="994">
        <f t="shared" si="34"/>
        <v>104726</v>
      </c>
    </row>
    <row r="498" spans="1:9" ht="25.5" x14ac:dyDescent="0.2">
      <c r="A498" s="164">
        <v>32</v>
      </c>
      <c r="B498" s="996" t="s">
        <v>5253</v>
      </c>
      <c r="C498" s="983" t="s">
        <v>3942</v>
      </c>
      <c r="D498" s="164" t="str">
        <f t="shared" si="33"/>
        <v>-</v>
      </c>
      <c r="E498" s="993">
        <v>1</v>
      </c>
      <c r="F498" s="997" t="s">
        <v>2630</v>
      </c>
      <c r="G498" s="994">
        <v>1317116</v>
      </c>
      <c r="H498" s="995">
        <v>1740474</v>
      </c>
      <c r="I498" s="994">
        <f t="shared" si="34"/>
        <v>109760</v>
      </c>
    </row>
    <row r="499" spans="1:9" x14ac:dyDescent="0.2">
      <c r="A499" s="164">
        <v>33</v>
      </c>
      <c r="B499" s="996" t="s">
        <v>5254</v>
      </c>
      <c r="C499" s="1248" t="s">
        <v>5255</v>
      </c>
      <c r="D499" s="164" t="str">
        <f t="shared" si="33"/>
        <v>+</v>
      </c>
      <c r="E499" s="993">
        <v>1</v>
      </c>
      <c r="F499" s="993">
        <v>1</v>
      </c>
      <c r="G499" s="994">
        <v>1881594</v>
      </c>
      <c r="H499" s="995">
        <v>470399</v>
      </c>
      <c r="I499" s="994">
        <f t="shared" si="34"/>
        <v>156800</v>
      </c>
    </row>
    <row r="500" spans="1:9" x14ac:dyDescent="0.2">
      <c r="A500" s="164">
        <v>34</v>
      </c>
      <c r="B500" s="996" t="s">
        <v>5256</v>
      </c>
      <c r="C500" s="1248"/>
      <c r="D500" s="164" t="str">
        <f t="shared" si="33"/>
        <v>-</v>
      </c>
      <c r="E500" s="993">
        <v>1</v>
      </c>
      <c r="F500" s="997" t="s">
        <v>2630</v>
      </c>
      <c r="G500" s="994">
        <v>1317116</v>
      </c>
      <c r="H500" s="995">
        <v>658558</v>
      </c>
      <c r="I500" s="994">
        <f t="shared" si="34"/>
        <v>109760</v>
      </c>
    </row>
    <row r="501" spans="1:9" x14ac:dyDescent="0.2">
      <c r="A501" s="164"/>
      <c r="B501" s="989" t="s">
        <v>781</v>
      </c>
      <c r="C501" s="983"/>
      <c r="D501" s="164"/>
      <c r="E501" s="993"/>
      <c r="F501" s="993"/>
      <c r="G501" s="990">
        <f>SUM(G502:G528)</f>
        <v>18916236</v>
      </c>
      <c r="H501" s="991">
        <f>SUM(H502:H528)</f>
        <v>17303235</v>
      </c>
      <c r="I501" s="990">
        <f t="shared" ref="I501" si="37">SUM(I502:I528)</f>
        <v>1576349</v>
      </c>
    </row>
    <row r="502" spans="1:9" x14ac:dyDescent="0.2">
      <c r="A502" s="164">
        <v>1</v>
      </c>
      <c r="B502" s="996" t="s">
        <v>5257</v>
      </c>
      <c r="C502" s="1248" t="s">
        <v>4601</v>
      </c>
      <c r="D502" s="164" t="str">
        <f t="shared" si="33"/>
        <v>-</v>
      </c>
      <c r="E502" s="993">
        <v>0.5</v>
      </c>
      <c r="F502" s="993">
        <v>0.6</v>
      </c>
      <c r="G502" s="994">
        <v>317312</v>
      </c>
      <c r="H502" s="995">
        <v>79328</v>
      </c>
      <c r="I502" s="994">
        <f t="shared" si="34"/>
        <v>26443</v>
      </c>
    </row>
    <row r="503" spans="1:9" x14ac:dyDescent="0.2">
      <c r="A503" s="164">
        <v>2</v>
      </c>
      <c r="B503" s="996" t="s">
        <v>5258</v>
      </c>
      <c r="C503" s="1248"/>
      <c r="D503" s="164" t="str">
        <f t="shared" si="33"/>
        <v>-</v>
      </c>
      <c r="E503" s="993">
        <v>0.5</v>
      </c>
      <c r="F503" s="993">
        <v>0.6</v>
      </c>
      <c r="G503" s="994">
        <v>317312</v>
      </c>
      <c r="H503" s="995">
        <v>317312</v>
      </c>
      <c r="I503" s="994">
        <f t="shared" si="34"/>
        <v>26443</v>
      </c>
    </row>
    <row r="504" spans="1:9" x14ac:dyDescent="0.2">
      <c r="A504" s="164">
        <v>3</v>
      </c>
      <c r="B504" s="996" t="s">
        <v>5259</v>
      </c>
      <c r="C504" s="1248"/>
      <c r="D504" s="164" t="str">
        <f t="shared" si="33"/>
        <v>-</v>
      </c>
      <c r="E504" s="993">
        <v>0.5</v>
      </c>
      <c r="F504" s="993">
        <v>0.6</v>
      </c>
      <c r="G504" s="994">
        <v>317312</v>
      </c>
      <c r="H504" s="995">
        <v>158656</v>
      </c>
      <c r="I504" s="994">
        <f t="shared" si="34"/>
        <v>26443</v>
      </c>
    </row>
    <row r="505" spans="1:9" x14ac:dyDescent="0.2">
      <c r="A505" s="164">
        <v>4</v>
      </c>
      <c r="B505" s="996" t="s">
        <v>5260</v>
      </c>
      <c r="C505" s="1248"/>
      <c r="D505" s="164" t="str">
        <f t="shared" si="33"/>
        <v>-</v>
      </c>
      <c r="E505" s="993">
        <v>0.5</v>
      </c>
      <c r="F505" s="993">
        <v>0.6</v>
      </c>
      <c r="G505" s="994">
        <v>317312</v>
      </c>
      <c r="H505" s="995">
        <v>79328</v>
      </c>
      <c r="I505" s="994">
        <f t="shared" si="34"/>
        <v>26443</v>
      </c>
    </row>
    <row r="506" spans="1:9" x14ac:dyDescent="0.2">
      <c r="A506" s="164">
        <v>5</v>
      </c>
      <c r="B506" s="996" t="s">
        <v>5261</v>
      </c>
      <c r="C506" s="1248"/>
      <c r="D506" s="164" t="str">
        <f t="shared" si="33"/>
        <v>-</v>
      </c>
      <c r="E506" s="993">
        <v>0.5</v>
      </c>
      <c r="F506" s="993">
        <v>0.6</v>
      </c>
      <c r="G506" s="994">
        <v>317312</v>
      </c>
      <c r="H506" s="995">
        <v>237984</v>
      </c>
      <c r="I506" s="994">
        <f t="shared" si="34"/>
        <v>26443</v>
      </c>
    </row>
    <row r="507" spans="1:9" x14ac:dyDescent="0.2">
      <c r="A507" s="164">
        <v>6</v>
      </c>
      <c r="B507" s="996" t="s">
        <v>5262</v>
      </c>
      <c r="C507" s="1248" t="s">
        <v>3940</v>
      </c>
      <c r="D507" s="164" t="str">
        <f t="shared" si="33"/>
        <v>-</v>
      </c>
      <c r="E507" s="993">
        <v>1</v>
      </c>
      <c r="F507" s="993">
        <v>0.6</v>
      </c>
      <c r="G507" s="994">
        <v>634624</v>
      </c>
      <c r="H507" s="995">
        <v>158656</v>
      </c>
      <c r="I507" s="994">
        <f t="shared" si="34"/>
        <v>52885</v>
      </c>
    </row>
    <row r="508" spans="1:9" x14ac:dyDescent="0.2">
      <c r="A508" s="164">
        <v>7</v>
      </c>
      <c r="B508" s="996" t="s">
        <v>5263</v>
      </c>
      <c r="C508" s="1248"/>
      <c r="D508" s="164" t="str">
        <f t="shared" si="33"/>
        <v>-</v>
      </c>
      <c r="E508" s="993">
        <v>1</v>
      </c>
      <c r="F508" s="993">
        <v>0.6</v>
      </c>
      <c r="G508" s="994">
        <v>634624</v>
      </c>
      <c r="H508" s="995">
        <v>634624</v>
      </c>
      <c r="I508" s="994">
        <f t="shared" si="34"/>
        <v>52885</v>
      </c>
    </row>
    <row r="509" spans="1:9" x14ac:dyDescent="0.2">
      <c r="A509" s="164">
        <v>8</v>
      </c>
      <c r="B509" s="996" t="s">
        <v>5264</v>
      </c>
      <c r="C509" s="1248"/>
      <c r="D509" s="164" t="str">
        <f t="shared" ref="D509:D572" si="38">IF(F509=1,"+","-")</f>
        <v>-</v>
      </c>
      <c r="E509" s="993">
        <v>1</v>
      </c>
      <c r="F509" s="993">
        <v>0.6</v>
      </c>
      <c r="G509" s="994">
        <v>634624</v>
      </c>
      <c r="H509" s="995">
        <v>634624</v>
      </c>
      <c r="I509" s="994">
        <f t="shared" ref="I509:I572" si="39">G509/12</f>
        <v>52885</v>
      </c>
    </row>
    <row r="510" spans="1:9" x14ac:dyDescent="0.2">
      <c r="A510" s="164">
        <v>9</v>
      </c>
      <c r="B510" s="996" t="s">
        <v>5265</v>
      </c>
      <c r="C510" s="1248"/>
      <c r="D510" s="164" t="str">
        <f t="shared" si="38"/>
        <v>-</v>
      </c>
      <c r="E510" s="993">
        <v>1</v>
      </c>
      <c r="F510" s="993">
        <v>0.6</v>
      </c>
      <c r="G510" s="994">
        <v>634624</v>
      </c>
      <c r="H510" s="995">
        <v>634624</v>
      </c>
      <c r="I510" s="994">
        <f t="shared" si="39"/>
        <v>52885</v>
      </c>
    </row>
    <row r="511" spans="1:9" x14ac:dyDescent="0.2">
      <c r="A511" s="164">
        <v>10</v>
      </c>
      <c r="B511" s="996" t="s">
        <v>5266</v>
      </c>
      <c r="C511" s="1248"/>
      <c r="D511" s="164" t="str">
        <f t="shared" si="38"/>
        <v>-</v>
      </c>
      <c r="E511" s="993">
        <v>1</v>
      </c>
      <c r="F511" s="993">
        <v>0.6</v>
      </c>
      <c r="G511" s="994">
        <v>634624</v>
      </c>
      <c r="H511" s="995">
        <v>634624</v>
      </c>
      <c r="I511" s="994">
        <f t="shared" si="39"/>
        <v>52885</v>
      </c>
    </row>
    <row r="512" spans="1:9" x14ac:dyDescent="0.2">
      <c r="A512" s="164">
        <v>11</v>
      </c>
      <c r="B512" s="996" t="s">
        <v>5267</v>
      </c>
      <c r="C512" s="1248"/>
      <c r="D512" s="164" t="str">
        <f t="shared" si="38"/>
        <v>-</v>
      </c>
      <c r="E512" s="993">
        <v>1</v>
      </c>
      <c r="F512" s="993">
        <v>0.6</v>
      </c>
      <c r="G512" s="994">
        <v>634624</v>
      </c>
      <c r="H512" s="995">
        <v>634624</v>
      </c>
      <c r="I512" s="994">
        <f t="shared" si="39"/>
        <v>52885</v>
      </c>
    </row>
    <row r="513" spans="1:9" x14ac:dyDescent="0.2">
      <c r="A513" s="164">
        <v>12</v>
      </c>
      <c r="B513" s="996" t="s">
        <v>5268</v>
      </c>
      <c r="C513" s="1248"/>
      <c r="D513" s="164" t="str">
        <f t="shared" si="38"/>
        <v>-</v>
      </c>
      <c r="E513" s="993">
        <v>1</v>
      </c>
      <c r="F513" s="993">
        <v>0.6</v>
      </c>
      <c r="G513" s="994">
        <v>634624</v>
      </c>
      <c r="H513" s="995">
        <v>634624</v>
      </c>
      <c r="I513" s="994">
        <f t="shared" si="39"/>
        <v>52885</v>
      </c>
    </row>
    <row r="514" spans="1:9" x14ac:dyDescent="0.2">
      <c r="A514" s="164">
        <v>13</v>
      </c>
      <c r="B514" s="996" t="s">
        <v>5269</v>
      </c>
      <c r="C514" s="1248"/>
      <c r="D514" s="164" t="str">
        <f t="shared" si="38"/>
        <v>-</v>
      </c>
      <c r="E514" s="993">
        <v>1</v>
      </c>
      <c r="F514" s="993">
        <v>0.6</v>
      </c>
      <c r="G514" s="994">
        <v>634624</v>
      </c>
      <c r="H514" s="995">
        <v>634624</v>
      </c>
      <c r="I514" s="994">
        <f t="shared" si="39"/>
        <v>52885</v>
      </c>
    </row>
    <row r="515" spans="1:9" x14ac:dyDescent="0.2">
      <c r="A515" s="164">
        <v>14</v>
      </c>
      <c r="B515" s="996" t="s">
        <v>5270</v>
      </c>
      <c r="C515" s="1248"/>
      <c r="D515" s="164" t="str">
        <f t="shared" si="38"/>
        <v>-</v>
      </c>
      <c r="E515" s="993">
        <v>1</v>
      </c>
      <c r="F515" s="993">
        <v>0.6</v>
      </c>
      <c r="G515" s="994">
        <v>634624</v>
      </c>
      <c r="H515" s="995">
        <v>634624</v>
      </c>
      <c r="I515" s="994">
        <f t="shared" si="39"/>
        <v>52885</v>
      </c>
    </row>
    <row r="516" spans="1:9" x14ac:dyDescent="0.2">
      <c r="A516" s="164">
        <v>15</v>
      </c>
      <c r="B516" s="996" t="s">
        <v>5271</v>
      </c>
      <c r="C516" s="1248"/>
      <c r="D516" s="164" t="str">
        <f t="shared" si="38"/>
        <v>-</v>
      </c>
      <c r="E516" s="993">
        <v>1</v>
      </c>
      <c r="F516" s="993">
        <v>0</v>
      </c>
      <c r="G516" s="994">
        <v>0</v>
      </c>
      <c r="H516" s="995">
        <v>158656</v>
      </c>
      <c r="I516" s="994">
        <f t="shared" si="39"/>
        <v>0</v>
      </c>
    </row>
    <row r="517" spans="1:9" x14ac:dyDescent="0.2">
      <c r="A517" s="164">
        <v>16</v>
      </c>
      <c r="B517" s="996" t="s">
        <v>5272</v>
      </c>
      <c r="C517" s="1248"/>
      <c r="D517" s="164" t="str">
        <f t="shared" si="38"/>
        <v>-</v>
      </c>
      <c r="E517" s="993">
        <v>1</v>
      </c>
      <c r="F517" s="993">
        <v>0.6</v>
      </c>
      <c r="G517" s="994">
        <v>634624</v>
      </c>
      <c r="H517" s="995">
        <v>634624</v>
      </c>
      <c r="I517" s="994">
        <f t="shared" si="39"/>
        <v>52885</v>
      </c>
    </row>
    <row r="518" spans="1:9" x14ac:dyDescent="0.2">
      <c r="A518" s="164">
        <v>17</v>
      </c>
      <c r="B518" s="996" t="s">
        <v>5273</v>
      </c>
      <c r="C518" s="1248"/>
      <c r="D518" s="164" t="str">
        <f t="shared" si="38"/>
        <v>-</v>
      </c>
      <c r="E518" s="993">
        <v>1</v>
      </c>
      <c r="F518" s="993">
        <v>0.6</v>
      </c>
      <c r="G518" s="994">
        <v>634624</v>
      </c>
      <c r="H518" s="995">
        <v>475968</v>
      </c>
      <c r="I518" s="994">
        <f t="shared" si="39"/>
        <v>52885</v>
      </c>
    </row>
    <row r="519" spans="1:9" x14ac:dyDescent="0.2">
      <c r="A519" s="164">
        <v>18</v>
      </c>
      <c r="B519" s="996" t="s">
        <v>5274</v>
      </c>
      <c r="C519" s="1248"/>
      <c r="D519" s="164" t="str">
        <f t="shared" si="38"/>
        <v>-</v>
      </c>
      <c r="E519" s="993">
        <v>1</v>
      </c>
      <c r="F519" s="993">
        <v>0.6</v>
      </c>
      <c r="G519" s="994">
        <v>634624</v>
      </c>
      <c r="H519" s="995">
        <v>634624</v>
      </c>
      <c r="I519" s="994">
        <f t="shared" si="39"/>
        <v>52885</v>
      </c>
    </row>
    <row r="520" spans="1:9" x14ac:dyDescent="0.2">
      <c r="A520" s="164">
        <v>19</v>
      </c>
      <c r="B520" s="996" t="s">
        <v>5275</v>
      </c>
      <c r="C520" s="1248"/>
      <c r="D520" s="164" t="str">
        <f t="shared" si="38"/>
        <v>-</v>
      </c>
      <c r="E520" s="993">
        <v>1</v>
      </c>
      <c r="F520" s="993">
        <v>0.6</v>
      </c>
      <c r="G520" s="994">
        <v>634624</v>
      </c>
      <c r="H520" s="995">
        <v>634624</v>
      </c>
      <c r="I520" s="994">
        <f t="shared" si="39"/>
        <v>52885</v>
      </c>
    </row>
    <row r="521" spans="1:9" x14ac:dyDescent="0.2">
      <c r="A521" s="164">
        <v>20</v>
      </c>
      <c r="B521" s="996" t="s">
        <v>5276</v>
      </c>
      <c r="C521" s="1248"/>
      <c r="D521" s="164" t="str">
        <f t="shared" si="38"/>
        <v>+</v>
      </c>
      <c r="E521" s="993">
        <v>1</v>
      </c>
      <c r="F521" s="993">
        <v>1</v>
      </c>
      <c r="G521" s="994">
        <v>1057706</v>
      </c>
      <c r="H521" s="995">
        <v>1057706</v>
      </c>
      <c r="I521" s="994">
        <f t="shared" si="39"/>
        <v>88142</v>
      </c>
    </row>
    <row r="522" spans="1:9" x14ac:dyDescent="0.2">
      <c r="A522" s="164">
        <v>21</v>
      </c>
      <c r="B522" s="996" t="s">
        <v>5277</v>
      </c>
      <c r="C522" s="1248"/>
      <c r="D522" s="164" t="str">
        <f t="shared" si="38"/>
        <v>+</v>
      </c>
      <c r="E522" s="993">
        <v>1</v>
      </c>
      <c r="F522" s="993">
        <v>1</v>
      </c>
      <c r="G522" s="994">
        <v>1057706</v>
      </c>
      <c r="H522" s="995">
        <v>1057706</v>
      </c>
      <c r="I522" s="994">
        <f t="shared" si="39"/>
        <v>88142</v>
      </c>
    </row>
    <row r="523" spans="1:9" x14ac:dyDescent="0.2">
      <c r="A523" s="164">
        <v>22</v>
      </c>
      <c r="B523" s="996" t="s">
        <v>5278</v>
      </c>
      <c r="C523" s="1248"/>
      <c r="D523" s="164" t="str">
        <f t="shared" si="38"/>
        <v>+</v>
      </c>
      <c r="E523" s="993">
        <v>1</v>
      </c>
      <c r="F523" s="993">
        <v>1</v>
      </c>
      <c r="G523" s="994">
        <v>1057706</v>
      </c>
      <c r="H523" s="995">
        <v>951936</v>
      </c>
      <c r="I523" s="994">
        <f t="shared" si="39"/>
        <v>88142</v>
      </c>
    </row>
    <row r="524" spans="1:9" x14ac:dyDescent="0.2">
      <c r="A524" s="164">
        <v>23</v>
      </c>
      <c r="B524" s="996" t="s">
        <v>5279</v>
      </c>
      <c r="C524" s="1248"/>
      <c r="D524" s="164" t="str">
        <f t="shared" si="38"/>
        <v>+</v>
      </c>
      <c r="E524" s="993">
        <v>1</v>
      </c>
      <c r="F524" s="993">
        <v>1</v>
      </c>
      <c r="G524" s="994">
        <v>1057706</v>
      </c>
      <c r="H524" s="995">
        <v>740395</v>
      </c>
      <c r="I524" s="994">
        <f t="shared" si="39"/>
        <v>88142</v>
      </c>
    </row>
    <row r="525" spans="1:9" x14ac:dyDescent="0.2">
      <c r="A525" s="164">
        <v>24</v>
      </c>
      <c r="B525" s="996" t="s">
        <v>2298</v>
      </c>
      <c r="C525" s="1248"/>
      <c r="D525" s="164" t="str">
        <f t="shared" si="38"/>
        <v>+</v>
      </c>
      <c r="E525" s="993">
        <v>1</v>
      </c>
      <c r="F525" s="993">
        <v>1</v>
      </c>
      <c r="G525" s="994">
        <v>1057706</v>
      </c>
      <c r="H525" s="995">
        <v>1057706</v>
      </c>
      <c r="I525" s="994">
        <f t="shared" si="39"/>
        <v>88142</v>
      </c>
    </row>
    <row r="526" spans="1:9" x14ac:dyDescent="0.2">
      <c r="A526" s="164">
        <v>25</v>
      </c>
      <c r="B526" s="996" t="s">
        <v>5280</v>
      </c>
      <c r="C526" s="1248"/>
      <c r="D526" s="164" t="str">
        <f t="shared" si="38"/>
        <v>+</v>
      </c>
      <c r="E526" s="993">
        <v>1</v>
      </c>
      <c r="F526" s="993">
        <v>1</v>
      </c>
      <c r="G526" s="994">
        <v>1057706</v>
      </c>
      <c r="H526" s="994">
        <v>1057706</v>
      </c>
      <c r="I526" s="994">
        <f t="shared" si="39"/>
        <v>88142</v>
      </c>
    </row>
    <row r="527" spans="1:9" x14ac:dyDescent="0.2">
      <c r="A527" s="164">
        <v>26</v>
      </c>
      <c r="B527" s="996" t="s">
        <v>5281</v>
      </c>
      <c r="C527" s="1248"/>
      <c r="D527" s="164" t="str">
        <f t="shared" si="38"/>
        <v>+</v>
      </c>
      <c r="E527" s="993">
        <v>1</v>
      </c>
      <c r="F527" s="993">
        <v>1</v>
      </c>
      <c r="G527" s="994">
        <v>1057706</v>
      </c>
      <c r="H527" s="994">
        <v>1057706</v>
      </c>
      <c r="I527" s="994">
        <f t="shared" si="39"/>
        <v>88142</v>
      </c>
    </row>
    <row r="528" spans="1:9" x14ac:dyDescent="0.2">
      <c r="A528" s="164">
        <v>27</v>
      </c>
      <c r="B528" s="996" t="s">
        <v>5282</v>
      </c>
      <c r="C528" s="983" t="s">
        <v>3941</v>
      </c>
      <c r="D528" s="164" t="str">
        <f t="shared" si="38"/>
        <v>+</v>
      </c>
      <c r="E528" s="993">
        <v>1</v>
      </c>
      <c r="F528" s="993">
        <v>1</v>
      </c>
      <c r="G528" s="994">
        <v>1675622</v>
      </c>
      <c r="H528" s="994">
        <v>1675622</v>
      </c>
      <c r="I528" s="994">
        <f t="shared" si="39"/>
        <v>139635</v>
      </c>
    </row>
    <row r="529" spans="1:9" x14ac:dyDescent="0.2">
      <c r="A529" s="164"/>
      <c r="B529" s="989" t="s">
        <v>782</v>
      </c>
      <c r="C529" s="983"/>
      <c r="D529" s="164"/>
      <c r="E529" s="993"/>
      <c r="F529" s="993"/>
      <c r="G529" s="990">
        <f>SUM(G530:G555)</f>
        <v>15336746</v>
      </c>
      <c r="H529" s="991">
        <f t="shared" ref="H529:I529" si="40">SUM(H530:H555)</f>
        <v>15019435</v>
      </c>
      <c r="I529" s="990">
        <f t="shared" si="40"/>
        <v>1278056</v>
      </c>
    </row>
    <row r="530" spans="1:9" x14ac:dyDescent="0.2">
      <c r="A530" s="164">
        <v>1</v>
      </c>
      <c r="B530" s="996" t="s">
        <v>5283</v>
      </c>
      <c r="C530" s="1248" t="s">
        <v>4601</v>
      </c>
      <c r="D530" s="164" t="str">
        <f t="shared" si="38"/>
        <v>-</v>
      </c>
      <c r="E530" s="993">
        <v>0.5</v>
      </c>
      <c r="F530" s="993">
        <v>0.6</v>
      </c>
      <c r="G530" s="994">
        <v>317312</v>
      </c>
      <c r="H530" s="995">
        <v>317312</v>
      </c>
      <c r="I530" s="994">
        <f t="shared" si="39"/>
        <v>26443</v>
      </c>
    </row>
    <row r="531" spans="1:9" x14ac:dyDescent="0.2">
      <c r="A531" s="164">
        <v>2</v>
      </c>
      <c r="B531" s="996" t="s">
        <v>5284</v>
      </c>
      <c r="C531" s="1248"/>
      <c r="D531" s="164" t="str">
        <f t="shared" si="38"/>
        <v>-</v>
      </c>
      <c r="E531" s="993">
        <v>0.5</v>
      </c>
      <c r="F531" s="993">
        <v>0.6</v>
      </c>
      <c r="G531" s="994">
        <v>317312</v>
      </c>
      <c r="H531" s="995">
        <v>317312</v>
      </c>
      <c r="I531" s="994">
        <f t="shared" si="39"/>
        <v>26443</v>
      </c>
    </row>
    <row r="532" spans="1:9" x14ac:dyDescent="0.2">
      <c r="A532" s="164">
        <v>3</v>
      </c>
      <c r="B532" s="996" t="s">
        <v>5285</v>
      </c>
      <c r="C532" s="1248"/>
      <c r="D532" s="164" t="str">
        <f t="shared" si="38"/>
        <v>-</v>
      </c>
      <c r="E532" s="993">
        <v>0.5</v>
      </c>
      <c r="F532" s="993">
        <v>0.6</v>
      </c>
      <c r="G532" s="994">
        <v>317312</v>
      </c>
      <c r="H532" s="995">
        <v>317312</v>
      </c>
      <c r="I532" s="994">
        <f t="shared" si="39"/>
        <v>26443</v>
      </c>
    </row>
    <row r="533" spans="1:9" x14ac:dyDescent="0.2">
      <c r="A533" s="164">
        <v>4</v>
      </c>
      <c r="B533" s="996" t="s">
        <v>5286</v>
      </c>
      <c r="C533" s="1248" t="s">
        <v>3940</v>
      </c>
      <c r="D533" s="164" t="str">
        <f t="shared" si="38"/>
        <v>-</v>
      </c>
      <c r="E533" s="993">
        <v>1</v>
      </c>
      <c r="F533" s="993">
        <v>0.6</v>
      </c>
      <c r="G533" s="994">
        <v>634624</v>
      </c>
      <c r="H533" s="995">
        <v>634624</v>
      </c>
      <c r="I533" s="994">
        <f t="shared" si="39"/>
        <v>52885</v>
      </c>
    </row>
    <row r="534" spans="1:9" x14ac:dyDescent="0.2">
      <c r="A534" s="164">
        <v>5</v>
      </c>
      <c r="B534" s="996" t="s">
        <v>5287</v>
      </c>
      <c r="C534" s="1248"/>
      <c r="D534" s="164" t="str">
        <f t="shared" si="38"/>
        <v>-</v>
      </c>
      <c r="E534" s="993">
        <v>1</v>
      </c>
      <c r="F534" s="993">
        <v>0.6</v>
      </c>
      <c r="G534" s="994">
        <v>634624</v>
      </c>
      <c r="H534" s="995">
        <v>634624</v>
      </c>
      <c r="I534" s="994">
        <f t="shared" si="39"/>
        <v>52885</v>
      </c>
    </row>
    <row r="535" spans="1:9" x14ac:dyDescent="0.2">
      <c r="A535" s="164">
        <v>6</v>
      </c>
      <c r="B535" s="996" t="s">
        <v>5288</v>
      </c>
      <c r="C535" s="1248"/>
      <c r="D535" s="164" t="str">
        <f t="shared" si="38"/>
        <v>-</v>
      </c>
      <c r="E535" s="993">
        <v>1</v>
      </c>
      <c r="F535" s="993">
        <v>0.6</v>
      </c>
      <c r="G535" s="994">
        <v>634624</v>
      </c>
      <c r="H535" s="995">
        <v>634624</v>
      </c>
      <c r="I535" s="994">
        <f t="shared" si="39"/>
        <v>52885</v>
      </c>
    </row>
    <row r="536" spans="1:9" x14ac:dyDescent="0.2">
      <c r="A536" s="164">
        <v>7</v>
      </c>
      <c r="B536" s="996" t="s">
        <v>5289</v>
      </c>
      <c r="C536" s="1248"/>
      <c r="D536" s="164" t="str">
        <f t="shared" si="38"/>
        <v>-</v>
      </c>
      <c r="E536" s="993">
        <v>1</v>
      </c>
      <c r="F536" s="993">
        <v>0.6</v>
      </c>
      <c r="G536" s="994">
        <v>634624</v>
      </c>
      <c r="H536" s="995">
        <v>475968</v>
      </c>
      <c r="I536" s="994">
        <f t="shared" si="39"/>
        <v>52885</v>
      </c>
    </row>
    <row r="537" spans="1:9" x14ac:dyDescent="0.2">
      <c r="A537" s="164">
        <v>8</v>
      </c>
      <c r="B537" s="996" t="s">
        <v>5290</v>
      </c>
      <c r="C537" s="1248"/>
      <c r="D537" s="164" t="str">
        <f t="shared" si="38"/>
        <v>-</v>
      </c>
      <c r="E537" s="993">
        <v>1</v>
      </c>
      <c r="F537" s="993">
        <v>0.6</v>
      </c>
      <c r="G537" s="994">
        <v>634624</v>
      </c>
      <c r="H537" s="995">
        <v>475968</v>
      </c>
      <c r="I537" s="994">
        <f t="shared" si="39"/>
        <v>52885</v>
      </c>
    </row>
    <row r="538" spans="1:9" x14ac:dyDescent="0.2">
      <c r="A538" s="164">
        <v>9</v>
      </c>
      <c r="B538" s="996" t="s">
        <v>5291</v>
      </c>
      <c r="C538" s="1248"/>
      <c r="D538" s="164" t="str">
        <f t="shared" si="38"/>
        <v>-</v>
      </c>
      <c r="E538" s="993">
        <v>1</v>
      </c>
      <c r="F538" s="993">
        <v>0.6</v>
      </c>
      <c r="G538" s="994">
        <v>634624</v>
      </c>
      <c r="H538" s="995">
        <v>634624</v>
      </c>
      <c r="I538" s="994">
        <f t="shared" si="39"/>
        <v>52885</v>
      </c>
    </row>
    <row r="539" spans="1:9" x14ac:dyDescent="0.2">
      <c r="A539" s="164">
        <v>10</v>
      </c>
      <c r="B539" s="996" t="s">
        <v>5292</v>
      </c>
      <c r="C539" s="1248"/>
      <c r="D539" s="164" t="str">
        <f t="shared" si="38"/>
        <v>-</v>
      </c>
      <c r="E539" s="993">
        <v>1</v>
      </c>
      <c r="F539" s="993">
        <v>0.6</v>
      </c>
      <c r="G539" s="994">
        <v>634624</v>
      </c>
      <c r="H539" s="995">
        <v>634624</v>
      </c>
      <c r="I539" s="994">
        <f t="shared" si="39"/>
        <v>52885</v>
      </c>
    </row>
    <row r="540" spans="1:9" x14ac:dyDescent="0.2">
      <c r="A540" s="164">
        <v>11</v>
      </c>
      <c r="B540" s="996" t="s">
        <v>5293</v>
      </c>
      <c r="C540" s="1248"/>
      <c r="D540" s="164" t="str">
        <f t="shared" si="38"/>
        <v>-</v>
      </c>
      <c r="E540" s="993">
        <v>1</v>
      </c>
      <c r="F540" s="993">
        <v>0.6</v>
      </c>
      <c r="G540" s="994">
        <v>634624</v>
      </c>
      <c r="H540" s="995">
        <v>475968</v>
      </c>
      <c r="I540" s="994">
        <f t="shared" si="39"/>
        <v>52885</v>
      </c>
    </row>
    <row r="541" spans="1:9" x14ac:dyDescent="0.2">
      <c r="A541" s="164">
        <v>12</v>
      </c>
      <c r="B541" s="996" t="s">
        <v>5294</v>
      </c>
      <c r="C541" s="1248"/>
      <c r="D541" s="164" t="str">
        <f t="shared" si="38"/>
        <v>-</v>
      </c>
      <c r="E541" s="993">
        <v>1</v>
      </c>
      <c r="F541" s="993">
        <v>0.6</v>
      </c>
      <c r="G541" s="994">
        <v>634624</v>
      </c>
      <c r="H541" s="995">
        <v>634624</v>
      </c>
      <c r="I541" s="994">
        <f t="shared" si="39"/>
        <v>52885</v>
      </c>
    </row>
    <row r="542" spans="1:9" x14ac:dyDescent="0.2">
      <c r="A542" s="164">
        <v>13</v>
      </c>
      <c r="B542" s="996" t="s">
        <v>5295</v>
      </c>
      <c r="C542" s="1248"/>
      <c r="D542" s="164" t="str">
        <f t="shared" si="38"/>
        <v>-</v>
      </c>
      <c r="E542" s="993">
        <v>1</v>
      </c>
      <c r="F542" s="993">
        <v>0.6</v>
      </c>
      <c r="G542" s="994">
        <v>634624</v>
      </c>
      <c r="H542" s="995">
        <v>634624</v>
      </c>
      <c r="I542" s="994">
        <f t="shared" si="39"/>
        <v>52885</v>
      </c>
    </row>
    <row r="543" spans="1:9" x14ac:dyDescent="0.2">
      <c r="A543" s="164">
        <v>14</v>
      </c>
      <c r="B543" s="996" t="s">
        <v>5296</v>
      </c>
      <c r="C543" s="1248"/>
      <c r="D543" s="164" t="str">
        <f t="shared" si="38"/>
        <v>-</v>
      </c>
      <c r="E543" s="993">
        <v>1</v>
      </c>
      <c r="F543" s="993">
        <v>0.6</v>
      </c>
      <c r="G543" s="994">
        <v>634624</v>
      </c>
      <c r="H543" s="995">
        <v>634624</v>
      </c>
      <c r="I543" s="994">
        <f t="shared" si="39"/>
        <v>52885</v>
      </c>
    </row>
    <row r="544" spans="1:9" x14ac:dyDescent="0.2">
      <c r="A544" s="164">
        <v>15</v>
      </c>
      <c r="B544" s="996" t="s">
        <v>5297</v>
      </c>
      <c r="C544" s="1248"/>
      <c r="D544" s="164" t="str">
        <f t="shared" si="38"/>
        <v>-</v>
      </c>
      <c r="E544" s="993">
        <v>1</v>
      </c>
      <c r="F544" s="993">
        <v>0.6</v>
      </c>
      <c r="G544" s="994">
        <v>634624</v>
      </c>
      <c r="H544" s="995">
        <v>634624</v>
      </c>
      <c r="I544" s="994">
        <f t="shared" si="39"/>
        <v>52885</v>
      </c>
    </row>
    <row r="545" spans="1:9" x14ac:dyDescent="0.2">
      <c r="A545" s="164">
        <v>16</v>
      </c>
      <c r="B545" s="996" t="s">
        <v>5298</v>
      </c>
      <c r="C545" s="1248"/>
      <c r="D545" s="164" t="str">
        <f t="shared" si="38"/>
        <v>-</v>
      </c>
      <c r="E545" s="993">
        <v>1</v>
      </c>
      <c r="F545" s="993">
        <v>0</v>
      </c>
      <c r="G545" s="994">
        <v>0</v>
      </c>
      <c r="H545" s="995">
        <v>475968</v>
      </c>
      <c r="I545" s="994">
        <f t="shared" si="39"/>
        <v>0</v>
      </c>
    </row>
    <row r="546" spans="1:9" x14ac:dyDescent="0.2">
      <c r="A546" s="164">
        <v>17</v>
      </c>
      <c r="B546" s="996" t="s">
        <v>5299</v>
      </c>
      <c r="C546" s="1248"/>
      <c r="D546" s="164" t="str">
        <f t="shared" si="38"/>
        <v>-</v>
      </c>
      <c r="E546" s="993">
        <v>1</v>
      </c>
      <c r="F546" s="993">
        <v>0.6</v>
      </c>
      <c r="G546" s="994">
        <v>634624</v>
      </c>
      <c r="H546" s="995">
        <v>634624</v>
      </c>
      <c r="I546" s="994">
        <f t="shared" si="39"/>
        <v>52885</v>
      </c>
    </row>
    <row r="547" spans="1:9" x14ac:dyDescent="0.2">
      <c r="A547" s="164">
        <v>18</v>
      </c>
      <c r="B547" s="996" t="s">
        <v>5300</v>
      </c>
      <c r="C547" s="1248"/>
      <c r="D547" s="164" t="str">
        <f t="shared" si="38"/>
        <v>-</v>
      </c>
      <c r="E547" s="993">
        <v>1</v>
      </c>
      <c r="F547" s="993">
        <v>0.6</v>
      </c>
      <c r="G547" s="994">
        <v>634624</v>
      </c>
      <c r="H547" s="995">
        <v>634624</v>
      </c>
      <c r="I547" s="994">
        <f t="shared" si="39"/>
        <v>52885</v>
      </c>
    </row>
    <row r="548" spans="1:9" x14ac:dyDescent="0.2">
      <c r="A548" s="164">
        <v>19</v>
      </c>
      <c r="B548" s="996" t="s">
        <v>5301</v>
      </c>
      <c r="C548" s="1248"/>
      <c r="D548" s="164" t="str">
        <f t="shared" si="38"/>
        <v>-</v>
      </c>
      <c r="E548" s="993">
        <v>1</v>
      </c>
      <c r="F548" s="993">
        <v>0.6</v>
      </c>
      <c r="G548" s="994">
        <v>634624</v>
      </c>
      <c r="H548" s="995">
        <v>634624</v>
      </c>
      <c r="I548" s="994">
        <f t="shared" si="39"/>
        <v>52885</v>
      </c>
    </row>
    <row r="549" spans="1:9" x14ac:dyDescent="0.2">
      <c r="A549" s="164">
        <v>20</v>
      </c>
      <c r="B549" s="996" t="s">
        <v>5302</v>
      </c>
      <c r="C549" s="1248"/>
      <c r="D549" s="164" t="str">
        <f t="shared" si="38"/>
        <v>-</v>
      </c>
      <c r="E549" s="993">
        <v>1</v>
      </c>
      <c r="F549" s="993">
        <v>0.6</v>
      </c>
      <c r="G549" s="994">
        <v>634624</v>
      </c>
      <c r="H549" s="995">
        <v>634624</v>
      </c>
      <c r="I549" s="994">
        <f t="shared" si="39"/>
        <v>52885</v>
      </c>
    </row>
    <row r="550" spans="1:9" x14ac:dyDescent="0.2">
      <c r="A550" s="164">
        <v>21</v>
      </c>
      <c r="B550" s="996" t="s">
        <v>5303</v>
      </c>
      <c r="C550" s="1248"/>
      <c r="D550" s="164" t="str">
        <f t="shared" si="38"/>
        <v>-</v>
      </c>
      <c r="E550" s="993">
        <v>1</v>
      </c>
      <c r="F550" s="993">
        <v>0.6</v>
      </c>
      <c r="G550" s="994">
        <v>634624</v>
      </c>
      <c r="H550" s="995">
        <v>634624</v>
      </c>
      <c r="I550" s="994">
        <f t="shared" si="39"/>
        <v>52885</v>
      </c>
    </row>
    <row r="551" spans="1:9" x14ac:dyDescent="0.2">
      <c r="A551" s="164">
        <v>22</v>
      </c>
      <c r="B551" s="996" t="s">
        <v>5304</v>
      </c>
      <c r="C551" s="1248"/>
      <c r="D551" s="164" t="str">
        <f t="shared" si="38"/>
        <v>-</v>
      </c>
      <c r="E551" s="993">
        <v>1</v>
      </c>
      <c r="F551" s="993">
        <v>0.6</v>
      </c>
      <c r="G551" s="994">
        <v>634624</v>
      </c>
      <c r="H551" s="995">
        <v>634624</v>
      </c>
      <c r="I551" s="994">
        <f t="shared" si="39"/>
        <v>52885</v>
      </c>
    </row>
    <row r="552" spans="1:9" x14ac:dyDescent="0.2">
      <c r="A552" s="164">
        <v>23</v>
      </c>
      <c r="B552" s="996" t="s">
        <v>5305</v>
      </c>
      <c r="C552" s="1248"/>
      <c r="D552" s="164" t="str">
        <f t="shared" si="38"/>
        <v>-</v>
      </c>
      <c r="E552" s="993">
        <v>1</v>
      </c>
      <c r="F552" s="993">
        <v>0.6</v>
      </c>
      <c r="G552" s="994">
        <v>634624</v>
      </c>
      <c r="H552" s="995">
        <v>634624</v>
      </c>
      <c r="I552" s="994">
        <f t="shared" si="39"/>
        <v>52885</v>
      </c>
    </row>
    <row r="553" spans="1:9" x14ac:dyDescent="0.2">
      <c r="A553" s="164">
        <v>24</v>
      </c>
      <c r="B553" s="996" t="s">
        <v>5306</v>
      </c>
      <c r="C553" s="1248"/>
      <c r="D553" s="164" t="str">
        <f t="shared" si="38"/>
        <v>-</v>
      </c>
      <c r="E553" s="993">
        <v>1</v>
      </c>
      <c r="F553" s="993">
        <v>0.6</v>
      </c>
      <c r="G553" s="994">
        <v>634624</v>
      </c>
      <c r="H553" s="995">
        <v>634624</v>
      </c>
      <c r="I553" s="994">
        <f t="shared" si="39"/>
        <v>52885</v>
      </c>
    </row>
    <row r="554" spans="1:9" x14ac:dyDescent="0.2">
      <c r="A554" s="164">
        <v>25</v>
      </c>
      <c r="B554" s="996" t="s">
        <v>5307</v>
      </c>
      <c r="C554" s="1248"/>
      <c r="D554" s="164" t="str">
        <f t="shared" si="38"/>
        <v>-</v>
      </c>
      <c r="E554" s="993">
        <v>1</v>
      </c>
      <c r="F554" s="993">
        <v>0.6</v>
      </c>
      <c r="G554" s="994">
        <v>634624</v>
      </c>
      <c r="H554" s="994">
        <v>634624</v>
      </c>
      <c r="I554" s="994">
        <f t="shared" si="39"/>
        <v>52885</v>
      </c>
    </row>
    <row r="555" spans="1:9" x14ac:dyDescent="0.2">
      <c r="A555" s="164">
        <v>26</v>
      </c>
      <c r="B555" s="996" t="s">
        <v>5308</v>
      </c>
      <c r="C555" s="1248"/>
      <c r="D555" s="164" t="str">
        <f t="shared" si="38"/>
        <v>+</v>
      </c>
      <c r="E555" s="993">
        <v>1</v>
      </c>
      <c r="F555" s="993">
        <v>1</v>
      </c>
      <c r="G555" s="994">
        <v>1057706</v>
      </c>
      <c r="H555" s="995">
        <v>740395</v>
      </c>
      <c r="I555" s="994">
        <f t="shared" si="39"/>
        <v>88142</v>
      </c>
    </row>
    <row r="556" spans="1:9" ht="25.5" x14ac:dyDescent="0.2">
      <c r="A556" s="164"/>
      <c r="B556" s="989" t="s">
        <v>783</v>
      </c>
      <c r="C556" s="983"/>
      <c r="D556" s="164"/>
      <c r="E556" s="993"/>
      <c r="F556" s="993"/>
      <c r="G556" s="990">
        <f>SUM(G557:G572)</f>
        <v>10039859</v>
      </c>
      <c r="H556" s="991">
        <f t="shared" ref="H556:I556" si="41">SUM(H557:H572)</f>
        <v>10227185</v>
      </c>
      <c r="I556" s="990">
        <f t="shared" si="41"/>
        <v>836651</v>
      </c>
    </row>
    <row r="557" spans="1:9" x14ac:dyDescent="0.2">
      <c r="A557" s="164">
        <v>1</v>
      </c>
      <c r="B557" s="996" t="s">
        <v>5309</v>
      </c>
      <c r="C557" s="983" t="s">
        <v>4601</v>
      </c>
      <c r="D557" s="164" t="str">
        <f t="shared" si="38"/>
        <v>-</v>
      </c>
      <c r="E557" s="993">
        <v>0.5</v>
      </c>
      <c r="F557" s="993">
        <v>0.6</v>
      </c>
      <c r="G557" s="994">
        <v>317312</v>
      </c>
      <c r="H557" s="995">
        <v>475968</v>
      </c>
      <c r="I557" s="994">
        <f t="shared" si="39"/>
        <v>26443</v>
      </c>
    </row>
    <row r="558" spans="1:9" x14ac:dyDescent="0.2">
      <c r="A558" s="164">
        <v>2</v>
      </c>
      <c r="B558" s="996" t="s">
        <v>5310</v>
      </c>
      <c r="C558" s="1248" t="s">
        <v>3940</v>
      </c>
      <c r="D558" s="164" t="str">
        <f t="shared" si="38"/>
        <v>-</v>
      </c>
      <c r="E558" s="993">
        <v>1</v>
      </c>
      <c r="F558" s="993">
        <v>0.6</v>
      </c>
      <c r="G558" s="994">
        <v>634624</v>
      </c>
      <c r="H558" s="995">
        <v>634624</v>
      </c>
      <c r="I558" s="994">
        <f t="shared" si="39"/>
        <v>52885</v>
      </c>
    </row>
    <row r="559" spans="1:9" x14ac:dyDescent="0.2">
      <c r="A559" s="164">
        <v>3</v>
      </c>
      <c r="B559" s="996" t="s">
        <v>2129</v>
      </c>
      <c r="C559" s="1248"/>
      <c r="D559" s="164" t="str">
        <f t="shared" si="38"/>
        <v>-</v>
      </c>
      <c r="E559" s="993">
        <v>1</v>
      </c>
      <c r="F559" s="993">
        <v>0.6</v>
      </c>
      <c r="G559" s="994">
        <v>634624</v>
      </c>
      <c r="H559" s="995">
        <v>634624</v>
      </c>
      <c r="I559" s="994">
        <f t="shared" si="39"/>
        <v>52885</v>
      </c>
    </row>
    <row r="560" spans="1:9" x14ac:dyDescent="0.2">
      <c r="A560" s="164">
        <v>4</v>
      </c>
      <c r="B560" s="996" t="s">
        <v>5311</v>
      </c>
      <c r="C560" s="1248"/>
      <c r="D560" s="164" t="str">
        <f t="shared" si="38"/>
        <v>-</v>
      </c>
      <c r="E560" s="993">
        <v>1</v>
      </c>
      <c r="F560" s="993">
        <v>0.6</v>
      </c>
      <c r="G560" s="994">
        <v>634624</v>
      </c>
      <c r="H560" s="995">
        <v>634624</v>
      </c>
      <c r="I560" s="994">
        <f t="shared" si="39"/>
        <v>52885</v>
      </c>
    </row>
    <row r="561" spans="1:9" x14ac:dyDescent="0.2">
      <c r="A561" s="164">
        <v>5</v>
      </c>
      <c r="B561" s="996" t="s">
        <v>5312</v>
      </c>
      <c r="C561" s="1248"/>
      <c r="D561" s="164" t="str">
        <f t="shared" si="38"/>
        <v>-</v>
      </c>
      <c r="E561" s="993">
        <v>1</v>
      </c>
      <c r="F561" s="993">
        <v>0.6</v>
      </c>
      <c r="G561" s="994">
        <v>634624</v>
      </c>
      <c r="H561" s="995">
        <v>634624</v>
      </c>
      <c r="I561" s="994">
        <f t="shared" si="39"/>
        <v>52885</v>
      </c>
    </row>
    <row r="562" spans="1:9" x14ac:dyDescent="0.2">
      <c r="A562" s="164">
        <v>6</v>
      </c>
      <c r="B562" s="996" t="s">
        <v>2118</v>
      </c>
      <c r="C562" s="1248"/>
      <c r="D562" s="164" t="str">
        <f t="shared" si="38"/>
        <v>-</v>
      </c>
      <c r="E562" s="993">
        <v>1</v>
      </c>
      <c r="F562" s="993">
        <v>0.6</v>
      </c>
      <c r="G562" s="994">
        <v>634624</v>
      </c>
      <c r="H562" s="995">
        <v>634624</v>
      </c>
      <c r="I562" s="994">
        <f t="shared" si="39"/>
        <v>52885</v>
      </c>
    </row>
    <row r="563" spans="1:9" x14ac:dyDescent="0.2">
      <c r="A563" s="164">
        <v>7</v>
      </c>
      <c r="B563" s="996" t="s">
        <v>5313</v>
      </c>
      <c r="C563" s="1248"/>
      <c r="D563" s="164" t="str">
        <f t="shared" si="38"/>
        <v>-</v>
      </c>
      <c r="E563" s="993">
        <v>1</v>
      </c>
      <c r="F563" s="993">
        <v>0.6</v>
      </c>
      <c r="G563" s="994">
        <v>634624</v>
      </c>
      <c r="H563" s="995">
        <v>555296</v>
      </c>
      <c r="I563" s="994">
        <f t="shared" si="39"/>
        <v>52885</v>
      </c>
    </row>
    <row r="564" spans="1:9" x14ac:dyDescent="0.2">
      <c r="A564" s="164">
        <v>8</v>
      </c>
      <c r="B564" s="996" t="s">
        <v>2329</v>
      </c>
      <c r="C564" s="1248"/>
      <c r="D564" s="164" t="str">
        <f t="shared" si="38"/>
        <v>-</v>
      </c>
      <c r="E564" s="993">
        <v>1</v>
      </c>
      <c r="F564" s="993">
        <v>0.6</v>
      </c>
      <c r="G564" s="994">
        <v>634624</v>
      </c>
      <c r="H564" s="995">
        <v>634624</v>
      </c>
      <c r="I564" s="994">
        <f t="shared" si="39"/>
        <v>52885</v>
      </c>
    </row>
    <row r="565" spans="1:9" x14ac:dyDescent="0.2">
      <c r="A565" s="164">
        <v>9</v>
      </c>
      <c r="B565" s="996" t="s">
        <v>5314</v>
      </c>
      <c r="C565" s="1248"/>
      <c r="D565" s="164" t="str">
        <f t="shared" si="38"/>
        <v>-</v>
      </c>
      <c r="E565" s="993">
        <v>1</v>
      </c>
      <c r="F565" s="993">
        <v>0.6</v>
      </c>
      <c r="G565" s="994">
        <v>634624</v>
      </c>
      <c r="H565" s="995">
        <v>634624</v>
      </c>
      <c r="I565" s="994">
        <f t="shared" si="39"/>
        <v>52885</v>
      </c>
    </row>
    <row r="566" spans="1:9" x14ac:dyDescent="0.2">
      <c r="A566" s="164">
        <v>10</v>
      </c>
      <c r="B566" s="996" t="s">
        <v>5315</v>
      </c>
      <c r="C566" s="1248"/>
      <c r="D566" s="164" t="str">
        <f t="shared" si="38"/>
        <v>-</v>
      </c>
      <c r="E566" s="993">
        <v>1</v>
      </c>
      <c r="F566" s="993">
        <v>0.6</v>
      </c>
      <c r="G566" s="994">
        <v>634624</v>
      </c>
      <c r="H566" s="995">
        <v>634624</v>
      </c>
      <c r="I566" s="994">
        <f t="shared" si="39"/>
        <v>52885</v>
      </c>
    </row>
    <row r="567" spans="1:9" x14ac:dyDescent="0.2">
      <c r="A567" s="164">
        <v>11</v>
      </c>
      <c r="B567" s="996" t="s">
        <v>5316</v>
      </c>
      <c r="C567" s="1248"/>
      <c r="D567" s="164" t="str">
        <f t="shared" si="38"/>
        <v>-</v>
      </c>
      <c r="E567" s="993">
        <v>1</v>
      </c>
      <c r="F567" s="993">
        <v>0.6</v>
      </c>
      <c r="G567" s="994">
        <v>634624</v>
      </c>
      <c r="H567" s="995">
        <v>634624</v>
      </c>
      <c r="I567" s="994">
        <f t="shared" si="39"/>
        <v>52885</v>
      </c>
    </row>
    <row r="568" spans="1:9" x14ac:dyDescent="0.2">
      <c r="A568" s="164">
        <v>12</v>
      </c>
      <c r="B568" s="996" t="s">
        <v>2138</v>
      </c>
      <c r="C568" s="1248"/>
      <c r="D568" s="164" t="str">
        <f t="shared" si="38"/>
        <v>-</v>
      </c>
      <c r="E568" s="993">
        <v>1</v>
      </c>
      <c r="F568" s="993">
        <v>0.6</v>
      </c>
      <c r="G568" s="994">
        <v>634624</v>
      </c>
      <c r="H568" s="995">
        <v>634624</v>
      </c>
      <c r="I568" s="994">
        <f t="shared" si="39"/>
        <v>52885</v>
      </c>
    </row>
    <row r="569" spans="1:9" x14ac:dyDescent="0.2">
      <c r="A569" s="164">
        <v>13</v>
      </c>
      <c r="B569" s="996" t="s">
        <v>5317</v>
      </c>
      <c r="C569" s="1248"/>
      <c r="D569" s="164" t="str">
        <f t="shared" si="38"/>
        <v>-</v>
      </c>
      <c r="E569" s="993">
        <v>1</v>
      </c>
      <c r="F569" s="993">
        <v>0.6</v>
      </c>
      <c r="G569" s="994">
        <v>634624</v>
      </c>
      <c r="H569" s="995">
        <v>634624</v>
      </c>
      <c r="I569" s="994">
        <f t="shared" si="39"/>
        <v>52885</v>
      </c>
    </row>
    <row r="570" spans="1:9" x14ac:dyDescent="0.2">
      <c r="A570" s="164">
        <v>14</v>
      </c>
      <c r="B570" s="996" t="s">
        <v>5318</v>
      </c>
      <c r="C570" s="1248"/>
      <c r="D570" s="164" t="str">
        <f t="shared" si="38"/>
        <v>-</v>
      </c>
      <c r="E570" s="993">
        <v>1</v>
      </c>
      <c r="F570" s="993">
        <v>0.6</v>
      </c>
      <c r="G570" s="994">
        <v>634624</v>
      </c>
      <c r="H570" s="995">
        <v>634624</v>
      </c>
      <c r="I570" s="994">
        <f t="shared" si="39"/>
        <v>52885</v>
      </c>
    </row>
    <row r="571" spans="1:9" x14ac:dyDescent="0.2">
      <c r="A571" s="164">
        <v>15</v>
      </c>
      <c r="B571" s="996" t="s">
        <v>5319</v>
      </c>
      <c r="C571" s="1248"/>
      <c r="D571" s="164" t="str">
        <f t="shared" si="38"/>
        <v>-</v>
      </c>
      <c r="E571" s="993">
        <v>1</v>
      </c>
      <c r="F571" s="993">
        <v>0.6</v>
      </c>
      <c r="G571" s="994">
        <v>634624</v>
      </c>
      <c r="H571" s="995">
        <v>740395</v>
      </c>
      <c r="I571" s="994">
        <f t="shared" si="39"/>
        <v>52885</v>
      </c>
    </row>
    <row r="572" spans="1:9" x14ac:dyDescent="0.2">
      <c r="A572" s="164">
        <v>16</v>
      </c>
      <c r="B572" s="996" t="s">
        <v>5320</v>
      </c>
      <c r="C572" s="983" t="s">
        <v>3941</v>
      </c>
      <c r="D572" s="164" t="str">
        <f t="shared" si="38"/>
        <v>-</v>
      </c>
      <c r="E572" s="993">
        <v>1</v>
      </c>
      <c r="F572" s="993" t="s">
        <v>2522</v>
      </c>
      <c r="G572" s="994">
        <v>837811</v>
      </c>
      <c r="H572" s="995">
        <v>840038</v>
      </c>
      <c r="I572" s="994">
        <f t="shared" si="39"/>
        <v>69818</v>
      </c>
    </row>
    <row r="573" spans="1:9" x14ac:dyDescent="0.2">
      <c r="A573" s="164"/>
      <c r="B573" s="989" t="s">
        <v>784</v>
      </c>
      <c r="C573" s="983"/>
      <c r="D573" s="164"/>
      <c r="E573" s="993"/>
      <c r="F573" s="993"/>
      <c r="G573" s="990">
        <f>SUM(G574:G586)</f>
        <v>6663552</v>
      </c>
      <c r="H573" s="991">
        <f t="shared" ref="H573:I573" si="42">SUM(H574:H586)</f>
        <v>8849937</v>
      </c>
      <c r="I573" s="990">
        <f t="shared" si="42"/>
        <v>555293</v>
      </c>
    </row>
    <row r="574" spans="1:9" x14ac:dyDescent="0.2">
      <c r="A574" s="164">
        <v>1</v>
      </c>
      <c r="B574" s="996" t="s">
        <v>5321</v>
      </c>
      <c r="C574" s="1248" t="s">
        <v>4601</v>
      </c>
      <c r="D574" s="164" t="str">
        <f t="shared" ref="D574:D631" si="43">IF(F574=1,"+","-")</f>
        <v>-</v>
      </c>
      <c r="E574" s="993">
        <v>0.5</v>
      </c>
      <c r="F574" s="993">
        <v>0</v>
      </c>
      <c r="G574" s="994">
        <v>0</v>
      </c>
      <c r="H574" s="995">
        <v>396640</v>
      </c>
      <c r="I574" s="994">
        <f t="shared" ref="I574:I631" si="44">G574/12</f>
        <v>0</v>
      </c>
    </row>
    <row r="575" spans="1:9" x14ac:dyDescent="0.2">
      <c r="A575" s="164">
        <v>2</v>
      </c>
      <c r="B575" s="996" t="s">
        <v>5322</v>
      </c>
      <c r="C575" s="1248"/>
      <c r="D575" s="164" t="str">
        <f t="shared" si="43"/>
        <v>-</v>
      </c>
      <c r="E575" s="993">
        <v>0.5</v>
      </c>
      <c r="F575" s="993">
        <v>0.6</v>
      </c>
      <c r="G575" s="994">
        <v>317312</v>
      </c>
      <c r="H575" s="995">
        <v>475968</v>
      </c>
      <c r="I575" s="994">
        <f t="shared" si="44"/>
        <v>26443</v>
      </c>
    </row>
    <row r="576" spans="1:9" x14ac:dyDescent="0.2">
      <c r="A576" s="164">
        <v>3</v>
      </c>
      <c r="B576" s="996" t="s">
        <v>5323</v>
      </c>
      <c r="C576" s="1248" t="s">
        <v>3940</v>
      </c>
      <c r="D576" s="164" t="str">
        <f t="shared" si="43"/>
        <v>-</v>
      </c>
      <c r="E576" s="993">
        <v>1</v>
      </c>
      <c r="F576" s="993">
        <v>0.6</v>
      </c>
      <c r="G576" s="994">
        <v>634624</v>
      </c>
      <c r="H576" s="995">
        <v>634624</v>
      </c>
      <c r="I576" s="994">
        <f t="shared" si="44"/>
        <v>52885</v>
      </c>
    </row>
    <row r="577" spans="1:9" x14ac:dyDescent="0.2">
      <c r="A577" s="164">
        <v>4</v>
      </c>
      <c r="B577" s="996" t="s">
        <v>5324</v>
      </c>
      <c r="C577" s="1248"/>
      <c r="D577" s="164" t="str">
        <f t="shared" si="43"/>
        <v>-</v>
      </c>
      <c r="E577" s="993">
        <v>1</v>
      </c>
      <c r="F577" s="993">
        <v>0.6</v>
      </c>
      <c r="G577" s="994">
        <v>634624</v>
      </c>
      <c r="H577" s="995">
        <v>634624</v>
      </c>
      <c r="I577" s="994">
        <f t="shared" si="44"/>
        <v>52885</v>
      </c>
    </row>
    <row r="578" spans="1:9" x14ac:dyDescent="0.2">
      <c r="A578" s="164">
        <v>5</v>
      </c>
      <c r="B578" s="996" t="s">
        <v>2117</v>
      </c>
      <c r="C578" s="1248"/>
      <c r="D578" s="164" t="str">
        <f t="shared" si="43"/>
        <v>-</v>
      </c>
      <c r="E578" s="993">
        <v>1</v>
      </c>
      <c r="F578" s="993">
        <v>0</v>
      </c>
      <c r="G578" s="994">
        <v>0</v>
      </c>
      <c r="H578" s="995">
        <v>158656</v>
      </c>
      <c r="I578" s="994">
        <f t="shared" si="44"/>
        <v>0</v>
      </c>
    </row>
    <row r="579" spans="1:9" x14ac:dyDescent="0.2">
      <c r="A579" s="164">
        <v>6</v>
      </c>
      <c r="B579" s="996" t="s">
        <v>2127</v>
      </c>
      <c r="C579" s="1248"/>
      <c r="D579" s="164" t="str">
        <f t="shared" si="43"/>
        <v>-</v>
      </c>
      <c r="E579" s="993">
        <v>1</v>
      </c>
      <c r="F579" s="993">
        <v>0.6</v>
      </c>
      <c r="G579" s="994">
        <v>634624</v>
      </c>
      <c r="H579" s="995">
        <v>634624</v>
      </c>
      <c r="I579" s="994">
        <f t="shared" si="44"/>
        <v>52885</v>
      </c>
    </row>
    <row r="580" spans="1:9" x14ac:dyDescent="0.2">
      <c r="A580" s="164">
        <v>7</v>
      </c>
      <c r="B580" s="996" t="s">
        <v>2112</v>
      </c>
      <c r="C580" s="1248"/>
      <c r="D580" s="164" t="str">
        <f t="shared" si="43"/>
        <v>-</v>
      </c>
      <c r="E580" s="993">
        <v>1</v>
      </c>
      <c r="F580" s="993">
        <v>0.6</v>
      </c>
      <c r="G580" s="994">
        <v>634624</v>
      </c>
      <c r="H580" s="995">
        <v>317312</v>
      </c>
      <c r="I580" s="994">
        <f t="shared" si="44"/>
        <v>52885</v>
      </c>
    </row>
    <row r="581" spans="1:9" x14ac:dyDescent="0.2">
      <c r="A581" s="164">
        <v>8</v>
      </c>
      <c r="B581" s="996" t="s">
        <v>5325</v>
      </c>
      <c r="C581" s="1248"/>
      <c r="D581" s="164" t="str">
        <f t="shared" si="43"/>
        <v>-</v>
      </c>
      <c r="E581" s="993">
        <v>1</v>
      </c>
      <c r="F581" s="993">
        <v>0.6</v>
      </c>
      <c r="G581" s="994">
        <v>634624</v>
      </c>
      <c r="H581" s="995">
        <v>634624</v>
      </c>
      <c r="I581" s="994">
        <f t="shared" si="44"/>
        <v>52885</v>
      </c>
    </row>
    <row r="582" spans="1:9" x14ac:dyDescent="0.2">
      <c r="A582" s="164">
        <v>9</v>
      </c>
      <c r="B582" s="996" t="s">
        <v>4622</v>
      </c>
      <c r="C582" s="1248"/>
      <c r="D582" s="164" t="str">
        <f t="shared" si="43"/>
        <v>-</v>
      </c>
      <c r="E582" s="993">
        <v>1</v>
      </c>
      <c r="F582" s="993">
        <v>0.6</v>
      </c>
      <c r="G582" s="994">
        <v>634624</v>
      </c>
      <c r="H582" s="995">
        <v>846165</v>
      </c>
      <c r="I582" s="994">
        <f t="shared" si="44"/>
        <v>52885</v>
      </c>
    </row>
    <row r="583" spans="1:9" x14ac:dyDescent="0.2">
      <c r="A583" s="164">
        <v>10</v>
      </c>
      <c r="B583" s="996" t="s">
        <v>5326</v>
      </c>
      <c r="C583" s="1248"/>
      <c r="D583" s="164" t="str">
        <f t="shared" si="43"/>
        <v>-</v>
      </c>
      <c r="E583" s="993">
        <v>1</v>
      </c>
      <c r="F583" s="993">
        <v>0.6</v>
      </c>
      <c r="G583" s="994">
        <v>634624</v>
      </c>
      <c r="H583" s="995">
        <v>951935</v>
      </c>
      <c r="I583" s="994">
        <f t="shared" si="44"/>
        <v>52885</v>
      </c>
    </row>
    <row r="584" spans="1:9" ht="13.5" customHeight="1" x14ac:dyDescent="0.2">
      <c r="A584" s="164">
        <v>11</v>
      </c>
      <c r="B584" s="996" t="s">
        <v>5327</v>
      </c>
      <c r="C584" s="1248"/>
      <c r="D584" s="164" t="str">
        <f t="shared" si="43"/>
        <v>-</v>
      </c>
      <c r="E584" s="993">
        <v>1</v>
      </c>
      <c r="F584" s="993">
        <v>0.6</v>
      </c>
      <c r="G584" s="994">
        <v>634624</v>
      </c>
      <c r="H584" s="995">
        <v>951935</v>
      </c>
      <c r="I584" s="994">
        <f t="shared" si="44"/>
        <v>52885</v>
      </c>
    </row>
    <row r="585" spans="1:9" x14ac:dyDescent="0.2">
      <c r="A585" s="164">
        <v>12</v>
      </c>
      <c r="B585" s="996" t="s">
        <v>5328</v>
      </c>
      <c r="C585" s="1248"/>
      <c r="D585" s="164" t="str">
        <f t="shared" si="43"/>
        <v>-</v>
      </c>
      <c r="E585" s="993">
        <v>1</v>
      </c>
      <c r="F585" s="993">
        <v>0.6</v>
      </c>
      <c r="G585" s="994">
        <v>634624</v>
      </c>
      <c r="H585" s="995">
        <v>951936</v>
      </c>
      <c r="I585" s="994">
        <f t="shared" si="44"/>
        <v>52885</v>
      </c>
    </row>
    <row r="586" spans="1:9" x14ac:dyDescent="0.2">
      <c r="A586" s="164">
        <v>13</v>
      </c>
      <c r="B586" s="996" t="s">
        <v>5329</v>
      </c>
      <c r="C586" s="1248"/>
      <c r="D586" s="164" t="str">
        <f t="shared" si="43"/>
        <v>-</v>
      </c>
      <c r="E586" s="993">
        <v>1</v>
      </c>
      <c r="F586" s="993">
        <v>0.6</v>
      </c>
      <c r="G586" s="994">
        <v>634624</v>
      </c>
      <c r="H586" s="995">
        <v>1260894</v>
      </c>
      <c r="I586" s="994">
        <f t="shared" si="44"/>
        <v>52885</v>
      </c>
    </row>
    <row r="587" spans="1:9" x14ac:dyDescent="0.2">
      <c r="A587" s="164"/>
      <c r="B587" s="989" t="s">
        <v>785</v>
      </c>
      <c r="C587" s="983"/>
      <c r="D587" s="164"/>
      <c r="E587" s="993"/>
      <c r="F587" s="993"/>
      <c r="G587" s="990">
        <f>SUM(G588:G626)</f>
        <v>24750332</v>
      </c>
      <c r="H587" s="991">
        <f t="shared" ref="H587:I587" si="45">SUM(H588:H626)</f>
        <v>26807637</v>
      </c>
      <c r="I587" s="990">
        <f t="shared" si="45"/>
        <v>2062518</v>
      </c>
    </row>
    <row r="588" spans="1:9" x14ac:dyDescent="0.2">
      <c r="A588" s="164">
        <v>1</v>
      </c>
      <c r="B588" s="996" t="s">
        <v>2093</v>
      </c>
      <c r="C588" s="1248" t="s">
        <v>4601</v>
      </c>
      <c r="D588" s="164" t="str">
        <f t="shared" si="43"/>
        <v>-</v>
      </c>
      <c r="E588" s="993">
        <v>0.5</v>
      </c>
      <c r="F588" s="993">
        <v>0.6</v>
      </c>
      <c r="G588" s="994">
        <v>317312</v>
      </c>
      <c r="H588" s="995">
        <v>475968</v>
      </c>
      <c r="I588" s="994">
        <f t="shared" si="44"/>
        <v>26443</v>
      </c>
    </row>
    <row r="589" spans="1:9" x14ac:dyDescent="0.2">
      <c r="A589" s="164">
        <v>2</v>
      </c>
      <c r="B589" s="996" t="s">
        <v>4584</v>
      </c>
      <c r="C589" s="1248"/>
      <c r="D589" s="164" t="str">
        <f t="shared" si="43"/>
        <v>-</v>
      </c>
      <c r="E589" s="993">
        <v>0.5</v>
      </c>
      <c r="F589" s="993">
        <v>0.6</v>
      </c>
      <c r="G589" s="994">
        <v>317312</v>
      </c>
      <c r="H589" s="995">
        <v>317312</v>
      </c>
      <c r="I589" s="994">
        <f t="shared" si="44"/>
        <v>26443</v>
      </c>
    </row>
    <row r="590" spans="1:9" x14ac:dyDescent="0.2">
      <c r="A590" s="164">
        <v>3</v>
      </c>
      <c r="B590" s="996" t="s">
        <v>2273</v>
      </c>
      <c r="C590" s="1248" t="s">
        <v>3940</v>
      </c>
      <c r="D590" s="164" t="str">
        <f t="shared" si="43"/>
        <v>-</v>
      </c>
      <c r="E590" s="993">
        <v>1</v>
      </c>
      <c r="F590" s="993">
        <v>0.6</v>
      </c>
      <c r="G590" s="994">
        <v>634624</v>
      </c>
      <c r="H590" s="995">
        <v>634624</v>
      </c>
      <c r="I590" s="994">
        <f t="shared" si="44"/>
        <v>52885</v>
      </c>
    </row>
    <row r="591" spans="1:9" ht="25.5" x14ac:dyDescent="0.2">
      <c r="A591" s="164">
        <v>4</v>
      </c>
      <c r="B591" s="996" t="s">
        <v>2271</v>
      </c>
      <c r="C591" s="1248"/>
      <c r="D591" s="164" t="str">
        <f t="shared" si="43"/>
        <v>-</v>
      </c>
      <c r="E591" s="993">
        <v>1</v>
      </c>
      <c r="F591" s="993">
        <v>0.6</v>
      </c>
      <c r="G591" s="994">
        <v>634624</v>
      </c>
      <c r="H591" s="995">
        <v>634624</v>
      </c>
      <c r="I591" s="994">
        <f t="shared" si="44"/>
        <v>52885</v>
      </c>
    </row>
    <row r="592" spans="1:9" x14ac:dyDescent="0.2">
      <c r="A592" s="164">
        <v>5</v>
      </c>
      <c r="B592" s="996" t="s">
        <v>2152</v>
      </c>
      <c r="C592" s="1248"/>
      <c r="D592" s="164" t="str">
        <f t="shared" si="43"/>
        <v>-</v>
      </c>
      <c r="E592" s="993">
        <v>1</v>
      </c>
      <c r="F592" s="993">
        <v>0.6</v>
      </c>
      <c r="G592" s="994">
        <v>634624</v>
      </c>
      <c r="H592" s="995">
        <v>634624</v>
      </c>
      <c r="I592" s="994">
        <f t="shared" si="44"/>
        <v>52885</v>
      </c>
    </row>
    <row r="593" spans="1:9" x14ac:dyDescent="0.2">
      <c r="A593" s="164">
        <v>6</v>
      </c>
      <c r="B593" s="996" t="s">
        <v>2141</v>
      </c>
      <c r="C593" s="1248"/>
      <c r="D593" s="164" t="str">
        <f t="shared" si="43"/>
        <v>-</v>
      </c>
      <c r="E593" s="993">
        <v>1</v>
      </c>
      <c r="F593" s="993">
        <v>0.6</v>
      </c>
      <c r="G593" s="994">
        <v>634624</v>
      </c>
      <c r="H593" s="995">
        <v>634624</v>
      </c>
      <c r="I593" s="994">
        <f t="shared" si="44"/>
        <v>52885</v>
      </c>
    </row>
    <row r="594" spans="1:9" x14ac:dyDescent="0.2">
      <c r="A594" s="164">
        <v>7</v>
      </c>
      <c r="B594" s="996" t="s">
        <v>2115</v>
      </c>
      <c r="C594" s="1248"/>
      <c r="D594" s="164" t="str">
        <f t="shared" si="43"/>
        <v>-</v>
      </c>
      <c r="E594" s="993">
        <v>1</v>
      </c>
      <c r="F594" s="993">
        <v>0.6</v>
      </c>
      <c r="G594" s="994">
        <v>634624</v>
      </c>
      <c r="H594" s="995">
        <v>634624</v>
      </c>
      <c r="I594" s="994">
        <f t="shared" si="44"/>
        <v>52885</v>
      </c>
    </row>
    <row r="595" spans="1:9" x14ac:dyDescent="0.2">
      <c r="A595" s="164">
        <v>8</v>
      </c>
      <c r="B595" s="996" t="s">
        <v>5330</v>
      </c>
      <c r="C595" s="1248"/>
      <c r="D595" s="164" t="str">
        <f t="shared" si="43"/>
        <v>-</v>
      </c>
      <c r="E595" s="993">
        <v>1</v>
      </c>
      <c r="F595" s="993">
        <v>0.6</v>
      </c>
      <c r="G595" s="994">
        <v>634624</v>
      </c>
      <c r="H595" s="995">
        <v>634624</v>
      </c>
      <c r="I595" s="994">
        <f t="shared" si="44"/>
        <v>52885</v>
      </c>
    </row>
    <row r="596" spans="1:9" x14ac:dyDescent="0.2">
      <c r="A596" s="164">
        <v>9</v>
      </c>
      <c r="B596" s="996" t="s">
        <v>2272</v>
      </c>
      <c r="C596" s="1248"/>
      <c r="D596" s="164" t="str">
        <f t="shared" si="43"/>
        <v>-</v>
      </c>
      <c r="E596" s="993">
        <v>1</v>
      </c>
      <c r="F596" s="993">
        <v>0.6</v>
      </c>
      <c r="G596" s="994">
        <v>634624</v>
      </c>
      <c r="H596" s="995">
        <v>634624</v>
      </c>
      <c r="I596" s="994">
        <f t="shared" si="44"/>
        <v>52885</v>
      </c>
    </row>
    <row r="597" spans="1:9" x14ac:dyDescent="0.2">
      <c r="A597" s="164">
        <v>10</v>
      </c>
      <c r="B597" s="996" t="s">
        <v>2276</v>
      </c>
      <c r="C597" s="1248"/>
      <c r="D597" s="164" t="str">
        <f t="shared" si="43"/>
        <v>-</v>
      </c>
      <c r="E597" s="993">
        <v>1</v>
      </c>
      <c r="F597" s="993">
        <v>0.6</v>
      </c>
      <c r="G597" s="994">
        <v>634624</v>
      </c>
      <c r="H597" s="995">
        <v>634624</v>
      </c>
      <c r="I597" s="994">
        <f t="shared" si="44"/>
        <v>52885</v>
      </c>
    </row>
    <row r="598" spans="1:9" x14ac:dyDescent="0.2">
      <c r="A598" s="164">
        <v>11</v>
      </c>
      <c r="B598" s="996" t="s">
        <v>2278</v>
      </c>
      <c r="C598" s="1248"/>
      <c r="D598" s="164" t="str">
        <f t="shared" si="43"/>
        <v>-</v>
      </c>
      <c r="E598" s="993">
        <v>1</v>
      </c>
      <c r="F598" s="993">
        <v>0.6</v>
      </c>
      <c r="G598" s="994">
        <v>634624</v>
      </c>
      <c r="H598" s="995">
        <v>634624</v>
      </c>
      <c r="I598" s="994">
        <f t="shared" si="44"/>
        <v>52885</v>
      </c>
    </row>
    <row r="599" spans="1:9" x14ac:dyDescent="0.2">
      <c r="A599" s="164">
        <v>12</v>
      </c>
      <c r="B599" s="996" t="s">
        <v>2277</v>
      </c>
      <c r="C599" s="1248"/>
      <c r="D599" s="164" t="str">
        <f t="shared" si="43"/>
        <v>-</v>
      </c>
      <c r="E599" s="993">
        <v>1</v>
      </c>
      <c r="F599" s="993">
        <v>0.6</v>
      </c>
      <c r="G599" s="994">
        <v>634624</v>
      </c>
      <c r="H599" s="995">
        <v>634624</v>
      </c>
      <c r="I599" s="994">
        <f t="shared" si="44"/>
        <v>52885</v>
      </c>
    </row>
    <row r="600" spans="1:9" x14ac:dyDescent="0.2">
      <c r="A600" s="164">
        <v>13</v>
      </c>
      <c r="B600" s="996" t="s">
        <v>2280</v>
      </c>
      <c r="C600" s="1248"/>
      <c r="D600" s="164" t="str">
        <f t="shared" si="43"/>
        <v>-</v>
      </c>
      <c r="E600" s="993">
        <v>1</v>
      </c>
      <c r="F600" s="993">
        <v>0</v>
      </c>
      <c r="G600" s="994">
        <v>0</v>
      </c>
      <c r="H600" s="995">
        <v>475968</v>
      </c>
      <c r="I600" s="994">
        <f t="shared" si="44"/>
        <v>0</v>
      </c>
    </row>
    <row r="601" spans="1:9" x14ac:dyDescent="0.2">
      <c r="A601" s="164">
        <v>14</v>
      </c>
      <c r="B601" s="996" t="s">
        <v>5331</v>
      </c>
      <c r="C601" s="1248"/>
      <c r="D601" s="164" t="str">
        <f t="shared" si="43"/>
        <v>-</v>
      </c>
      <c r="E601" s="993">
        <v>1</v>
      </c>
      <c r="F601" s="993">
        <v>0.6</v>
      </c>
      <c r="G601" s="994">
        <v>634624</v>
      </c>
      <c r="H601" s="995">
        <v>634624</v>
      </c>
      <c r="I601" s="994">
        <f t="shared" si="44"/>
        <v>52885</v>
      </c>
    </row>
    <row r="602" spans="1:9" x14ac:dyDescent="0.2">
      <c r="A602" s="164">
        <v>15</v>
      </c>
      <c r="B602" s="996" t="s">
        <v>2274</v>
      </c>
      <c r="C602" s="1248"/>
      <c r="D602" s="164" t="str">
        <f t="shared" si="43"/>
        <v>-</v>
      </c>
      <c r="E602" s="993">
        <v>1</v>
      </c>
      <c r="F602" s="993">
        <v>0.6</v>
      </c>
      <c r="G602" s="994">
        <v>634624</v>
      </c>
      <c r="H602" s="995">
        <v>634624</v>
      </c>
      <c r="I602" s="994">
        <f t="shared" si="44"/>
        <v>52885</v>
      </c>
    </row>
    <row r="603" spans="1:9" x14ac:dyDescent="0.2">
      <c r="A603" s="164">
        <v>16</v>
      </c>
      <c r="B603" s="996" t="s">
        <v>2282</v>
      </c>
      <c r="C603" s="1248"/>
      <c r="D603" s="164" t="str">
        <f t="shared" si="43"/>
        <v>-</v>
      </c>
      <c r="E603" s="993">
        <v>1</v>
      </c>
      <c r="F603" s="993">
        <v>0</v>
      </c>
      <c r="G603" s="994">
        <v>0</v>
      </c>
      <c r="H603" s="995">
        <v>475968</v>
      </c>
      <c r="I603" s="994">
        <f t="shared" si="44"/>
        <v>0</v>
      </c>
    </row>
    <row r="604" spans="1:9" x14ac:dyDescent="0.2">
      <c r="A604" s="164">
        <v>17</v>
      </c>
      <c r="B604" s="996" t="s">
        <v>2281</v>
      </c>
      <c r="C604" s="1248"/>
      <c r="D604" s="164" t="str">
        <f t="shared" si="43"/>
        <v>-</v>
      </c>
      <c r="E604" s="993">
        <v>1</v>
      </c>
      <c r="F604" s="993">
        <v>0.6</v>
      </c>
      <c r="G604" s="994">
        <v>634624</v>
      </c>
      <c r="H604" s="995">
        <v>634624</v>
      </c>
      <c r="I604" s="994">
        <f t="shared" si="44"/>
        <v>52885</v>
      </c>
    </row>
    <row r="605" spans="1:9" x14ac:dyDescent="0.2">
      <c r="A605" s="164">
        <v>18</v>
      </c>
      <c r="B605" s="996" t="s">
        <v>2275</v>
      </c>
      <c r="C605" s="1248"/>
      <c r="D605" s="164" t="str">
        <f t="shared" si="43"/>
        <v>-</v>
      </c>
      <c r="E605" s="993">
        <v>1</v>
      </c>
      <c r="F605" s="993">
        <v>0.6</v>
      </c>
      <c r="G605" s="994">
        <v>634624</v>
      </c>
      <c r="H605" s="995">
        <v>634624</v>
      </c>
      <c r="I605" s="994">
        <f t="shared" si="44"/>
        <v>52885</v>
      </c>
    </row>
    <row r="606" spans="1:9" x14ac:dyDescent="0.2">
      <c r="A606" s="164">
        <v>19</v>
      </c>
      <c r="B606" s="996" t="s">
        <v>2279</v>
      </c>
      <c r="C606" s="1248"/>
      <c r="D606" s="164" t="str">
        <f t="shared" si="43"/>
        <v>-</v>
      </c>
      <c r="E606" s="993">
        <v>1</v>
      </c>
      <c r="F606" s="993">
        <v>0.6</v>
      </c>
      <c r="G606" s="994">
        <v>634624</v>
      </c>
      <c r="H606" s="995">
        <v>634624</v>
      </c>
      <c r="I606" s="994">
        <f t="shared" si="44"/>
        <v>52885</v>
      </c>
    </row>
    <row r="607" spans="1:9" x14ac:dyDescent="0.2">
      <c r="A607" s="164">
        <v>20</v>
      </c>
      <c r="B607" s="996" t="s">
        <v>4585</v>
      </c>
      <c r="C607" s="1248"/>
      <c r="D607" s="164" t="str">
        <f t="shared" si="43"/>
        <v>-</v>
      </c>
      <c r="E607" s="993">
        <v>1</v>
      </c>
      <c r="F607" s="993">
        <v>0.6</v>
      </c>
      <c r="G607" s="994">
        <v>634624</v>
      </c>
      <c r="H607" s="995">
        <v>475968</v>
      </c>
      <c r="I607" s="994">
        <f t="shared" si="44"/>
        <v>52885</v>
      </c>
    </row>
    <row r="608" spans="1:9" x14ac:dyDescent="0.2">
      <c r="A608" s="164">
        <v>21</v>
      </c>
      <c r="B608" s="996" t="s">
        <v>2048</v>
      </c>
      <c r="C608" s="1248"/>
      <c r="D608" s="164" t="str">
        <f t="shared" si="43"/>
        <v>-</v>
      </c>
      <c r="E608" s="993">
        <v>1</v>
      </c>
      <c r="F608" s="993">
        <v>0.6</v>
      </c>
      <c r="G608" s="994">
        <v>634624</v>
      </c>
      <c r="H608" s="995">
        <v>634624</v>
      </c>
      <c r="I608" s="994">
        <f t="shared" si="44"/>
        <v>52885</v>
      </c>
    </row>
    <row r="609" spans="1:9" x14ac:dyDescent="0.2">
      <c r="A609" s="164">
        <v>22</v>
      </c>
      <c r="B609" s="996" t="s">
        <v>2285</v>
      </c>
      <c r="C609" s="1248"/>
      <c r="D609" s="164" t="str">
        <f t="shared" si="43"/>
        <v>-</v>
      </c>
      <c r="E609" s="993">
        <v>1</v>
      </c>
      <c r="F609" s="993">
        <v>0.6</v>
      </c>
      <c r="G609" s="994">
        <v>634624</v>
      </c>
      <c r="H609" s="995">
        <v>634624</v>
      </c>
      <c r="I609" s="994">
        <f t="shared" si="44"/>
        <v>52885</v>
      </c>
    </row>
    <row r="610" spans="1:9" x14ac:dyDescent="0.2">
      <c r="A610" s="164">
        <v>23</v>
      </c>
      <c r="B610" s="996" t="s">
        <v>2284</v>
      </c>
      <c r="C610" s="1248"/>
      <c r="D610" s="164" t="str">
        <f t="shared" si="43"/>
        <v>-</v>
      </c>
      <c r="E610" s="993">
        <v>1</v>
      </c>
      <c r="F610" s="993">
        <v>0.6</v>
      </c>
      <c r="G610" s="994">
        <v>634624</v>
      </c>
      <c r="H610" s="995">
        <v>634624</v>
      </c>
      <c r="I610" s="994">
        <f t="shared" si="44"/>
        <v>52885</v>
      </c>
    </row>
    <row r="611" spans="1:9" ht="13.5" customHeight="1" x14ac:dyDescent="0.2">
      <c r="A611" s="164">
        <v>24</v>
      </c>
      <c r="B611" s="996" t="s">
        <v>2283</v>
      </c>
      <c r="C611" s="1248"/>
      <c r="D611" s="164" t="str">
        <f t="shared" si="43"/>
        <v>-</v>
      </c>
      <c r="E611" s="993">
        <v>1</v>
      </c>
      <c r="F611" s="993">
        <v>0.6</v>
      </c>
      <c r="G611" s="994">
        <v>634624</v>
      </c>
      <c r="H611" s="995">
        <v>634624</v>
      </c>
      <c r="I611" s="994">
        <f t="shared" si="44"/>
        <v>52885</v>
      </c>
    </row>
    <row r="612" spans="1:9" x14ac:dyDescent="0.2">
      <c r="A612" s="164">
        <v>25</v>
      </c>
      <c r="B612" s="996" t="s">
        <v>2288</v>
      </c>
      <c r="C612" s="1248"/>
      <c r="D612" s="164" t="str">
        <f t="shared" si="43"/>
        <v>-</v>
      </c>
      <c r="E612" s="993">
        <v>1</v>
      </c>
      <c r="F612" s="993">
        <v>0</v>
      </c>
      <c r="G612" s="994">
        <v>0</v>
      </c>
      <c r="H612" s="995">
        <v>475968</v>
      </c>
      <c r="I612" s="994">
        <f t="shared" si="44"/>
        <v>0</v>
      </c>
    </row>
    <row r="613" spans="1:9" x14ac:dyDescent="0.2">
      <c r="A613" s="164">
        <v>26</v>
      </c>
      <c r="B613" s="996" t="s">
        <v>2286</v>
      </c>
      <c r="C613" s="1248"/>
      <c r="D613" s="164" t="str">
        <f t="shared" si="43"/>
        <v>-</v>
      </c>
      <c r="E613" s="993">
        <v>1</v>
      </c>
      <c r="F613" s="993">
        <v>0.6</v>
      </c>
      <c r="G613" s="994">
        <v>634624</v>
      </c>
      <c r="H613" s="995">
        <v>634624</v>
      </c>
      <c r="I613" s="994">
        <f t="shared" si="44"/>
        <v>52885</v>
      </c>
    </row>
    <row r="614" spans="1:9" ht="25.5" x14ac:dyDescent="0.2">
      <c r="A614" s="164">
        <v>27</v>
      </c>
      <c r="B614" s="996" t="s">
        <v>5332</v>
      </c>
      <c r="C614" s="1248"/>
      <c r="D614" s="164" t="str">
        <f t="shared" si="43"/>
        <v>-</v>
      </c>
      <c r="E614" s="993">
        <v>1</v>
      </c>
      <c r="F614" s="993">
        <v>0.6</v>
      </c>
      <c r="G614" s="994">
        <v>634624</v>
      </c>
      <c r="H614" s="995">
        <v>951935</v>
      </c>
      <c r="I614" s="994">
        <f t="shared" si="44"/>
        <v>52885</v>
      </c>
    </row>
    <row r="615" spans="1:9" x14ac:dyDescent="0.2">
      <c r="A615" s="164">
        <v>28</v>
      </c>
      <c r="B615" s="996" t="s">
        <v>2161</v>
      </c>
      <c r="C615" s="1248"/>
      <c r="D615" s="164" t="str">
        <f t="shared" si="43"/>
        <v>+</v>
      </c>
      <c r="E615" s="993">
        <v>1</v>
      </c>
      <c r="F615" s="993">
        <v>1</v>
      </c>
      <c r="G615" s="994">
        <v>1057706</v>
      </c>
      <c r="H615" s="995">
        <v>1057706</v>
      </c>
      <c r="I615" s="994">
        <f t="shared" si="44"/>
        <v>88142</v>
      </c>
    </row>
    <row r="616" spans="1:9" x14ac:dyDescent="0.2">
      <c r="A616" s="164">
        <v>29</v>
      </c>
      <c r="B616" s="996" t="s">
        <v>5333</v>
      </c>
      <c r="C616" s="1248"/>
      <c r="D616" s="164" t="str">
        <f t="shared" si="43"/>
        <v>-</v>
      </c>
      <c r="E616" s="993">
        <v>1</v>
      </c>
      <c r="F616" s="993">
        <v>0.6</v>
      </c>
      <c r="G616" s="994">
        <v>634624</v>
      </c>
      <c r="H616" s="995">
        <v>634624</v>
      </c>
      <c r="I616" s="994">
        <f t="shared" si="44"/>
        <v>52885</v>
      </c>
    </row>
    <row r="617" spans="1:9" x14ac:dyDescent="0.2">
      <c r="A617" s="164">
        <v>30</v>
      </c>
      <c r="B617" s="996" t="s">
        <v>2287</v>
      </c>
      <c r="C617" s="1248"/>
      <c r="D617" s="164" t="str">
        <f t="shared" si="43"/>
        <v>-</v>
      </c>
      <c r="E617" s="993">
        <v>1</v>
      </c>
      <c r="F617" s="993">
        <v>0.6</v>
      </c>
      <c r="G617" s="994">
        <v>634624</v>
      </c>
      <c r="H617" s="995">
        <v>634624</v>
      </c>
      <c r="I617" s="994">
        <f t="shared" si="44"/>
        <v>52885</v>
      </c>
    </row>
    <row r="618" spans="1:9" x14ac:dyDescent="0.2">
      <c r="A618" s="164">
        <v>31</v>
      </c>
      <c r="B618" s="996" t="s">
        <v>2289</v>
      </c>
      <c r="C618" s="1248"/>
      <c r="D618" s="164" t="str">
        <f t="shared" si="43"/>
        <v>+</v>
      </c>
      <c r="E618" s="993">
        <v>1</v>
      </c>
      <c r="F618" s="993">
        <v>1</v>
      </c>
      <c r="G618" s="994">
        <v>1057706</v>
      </c>
      <c r="H618" s="995">
        <v>1057706</v>
      </c>
      <c r="I618" s="994">
        <f t="shared" si="44"/>
        <v>88142</v>
      </c>
    </row>
    <row r="619" spans="1:9" x14ac:dyDescent="0.2">
      <c r="A619" s="164">
        <v>32</v>
      </c>
      <c r="B619" s="996" t="s">
        <v>2290</v>
      </c>
      <c r="C619" s="1248"/>
      <c r="D619" s="164" t="str">
        <f t="shared" si="43"/>
        <v>+</v>
      </c>
      <c r="E619" s="993">
        <v>1</v>
      </c>
      <c r="F619" s="993">
        <v>1</v>
      </c>
      <c r="G619" s="994">
        <v>1057706</v>
      </c>
      <c r="H619" s="995">
        <v>1057706</v>
      </c>
      <c r="I619" s="994">
        <f t="shared" si="44"/>
        <v>88142</v>
      </c>
    </row>
    <row r="620" spans="1:9" x14ac:dyDescent="0.2">
      <c r="A620" s="164">
        <v>33</v>
      </c>
      <c r="B620" s="996" t="s">
        <v>2148</v>
      </c>
      <c r="C620" s="1248"/>
      <c r="D620" s="164" t="str">
        <f t="shared" si="43"/>
        <v>-</v>
      </c>
      <c r="E620" s="993">
        <v>1</v>
      </c>
      <c r="F620" s="993">
        <v>0.6</v>
      </c>
      <c r="G620" s="994">
        <v>634624</v>
      </c>
      <c r="H620" s="995">
        <v>634624</v>
      </c>
      <c r="I620" s="994">
        <f t="shared" si="44"/>
        <v>52885</v>
      </c>
    </row>
    <row r="621" spans="1:9" x14ac:dyDescent="0.2">
      <c r="A621" s="164">
        <v>34</v>
      </c>
      <c r="B621" s="996" t="s">
        <v>2292</v>
      </c>
      <c r="C621" s="1248"/>
      <c r="D621" s="164" t="str">
        <f t="shared" si="43"/>
        <v>-</v>
      </c>
      <c r="E621" s="993">
        <v>1</v>
      </c>
      <c r="F621" s="993">
        <v>0.6</v>
      </c>
      <c r="G621" s="994">
        <v>634624</v>
      </c>
      <c r="H621" s="995">
        <v>634624</v>
      </c>
      <c r="I621" s="994">
        <f t="shared" si="44"/>
        <v>52885</v>
      </c>
    </row>
    <row r="622" spans="1:9" x14ac:dyDescent="0.2">
      <c r="A622" s="164">
        <v>35</v>
      </c>
      <c r="B622" s="996" t="s">
        <v>2293</v>
      </c>
      <c r="C622" s="1248"/>
      <c r="D622" s="164" t="str">
        <f t="shared" si="43"/>
        <v>+</v>
      </c>
      <c r="E622" s="993">
        <v>1</v>
      </c>
      <c r="F622" s="993">
        <v>1</v>
      </c>
      <c r="G622" s="994">
        <v>1057706</v>
      </c>
      <c r="H622" s="995">
        <v>1057706</v>
      </c>
      <c r="I622" s="994">
        <f t="shared" si="44"/>
        <v>88142</v>
      </c>
    </row>
    <row r="623" spans="1:9" x14ac:dyDescent="0.2">
      <c r="A623" s="164">
        <v>36</v>
      </c>
      <c r="B623" s="996" t="s">
        <v>2291</v>
      </c>
      <c r="C623" s="1248"/>
      <c r="D623" s="164" t="str">
        <f t="shared" si="43"/>
        <v>+</v>
      </c>
      <c r="E623" s="993">
        <v>1</v>
      </c>
      <c r="F623" s="993">
        <v>1</v>
      </c>
      <c r="G623" s="994">
        <v>1057706</v>
      </c>
      <c r="H623" s="995">
        <v>1057706</v>
      </c>
      <c r="I623" s="994">
        <f t="shared" si="44"/>
        <v>88142</v>
      </c>
    </row>
    <row r="624" spans="1:9" x14ac:dyDescent="0.2">
      <c r="A624" s="164">
        <v>37</v>
      </c>
      <c r="B624" s="996" t="s">
        <v>5334</v>
      </c>
      <c r="C624" s="1248"/>
      <c r="D624" s="164" t="str">
        <f t="shared" si="43"/>
        <v>-</v>
      </c>
      <c r="E624" s="993">
        <v>1</v>
      </c>
      <c r="F624" s="993">
        <v>0.6</v>
      </c>
      <c r="G624" s="994">
        <v>634624</v>
      </c>
      <c r="H624" s="995">
        <v>634624</v>
      </c>
      <c r="I624" s="994">
        <f t="shared" si="44"/>
        <v>52885</v>
      </c>
    </row>
    <row r="625" spans="1:9" x14ac:dyDescent="0.2">
      <c r="A625" s="164">
        <v>38</v>
      </c>
      <c r="B625" s="996" t="s">
        <v>2138</v>
      </c>
      <c r="C625" s="1248"/>
      <c r="D625" s="164" t="str">
        <f t="shared" si="43"/>
        <v>+</v>
      </c>
      <c r="E625" s="993">
        <v>1</v>
      </c>
      <c r="F625" s="993">
        <v>1</v>
      </c>
      <c r="G625" s="994">
        <v>1057706</v>
      </c>
      <c r="H625" s="995">
        <v>1052485</v>
      </c>
      <c r="I625" s="994">
        <f t="shared" si="44"/>
        <v>88142</v>
      </c>
    </row>
    <row r="626" spans="1:9" x14ac:dyDescent="0.2">
      <c r="A626" s="164">
        <v>39</v>
      </c>
      <c r="B626" s="996" t="s">
        <v>2026</v>
      </c>
      <c r="C626" s="1248"/>
      <c r="D626" s="164" t="str">
        <f t="shared" si="43"/>
        <v>-</v>
      </c>
      <c r="E626" s="993">
        <v>1</v>
      </c>
      <c r="F626" s="993">
        <v>0.6</v>
      </c>
      <c r="G626" s="994">
        <v>634624</v>
      </c>
      <c r="H626" s="995">
        <v>951935</v>
      </c>
      <c r="I626" s="994">
        <f t="shared" si="44"/>
        <v>52885</v>
      </c>
    </row>
    <row r="627" spans="1:9" x14ac:dyDescent="0.2">
      <c r="A627" s="164"/>
      <c r="B627" s="989" t="s">
        <v>786</v>
      </c>
      <c r="C627" s="983"/>
      <c r="D627" s="164"/>
      <c r="E627" s="993"/>
      <c r="F627" s="993"/>
      <c r="G627" s="990">
        <f>SUM(G628:G631)</f>
        <v>2538496</v>
      </c>
      <c r="H627" s="991">
        <f t="shared" ref="H627:I627" si="46">SUM(H628:H631)</f>
        <v>3490430</v>
      </c>
      <c r="I627" s="990">
        <f t="shared" si="46"/>
        <v>211540</v>
      </c>
    </row>
    <row r="628" spans="1:9" x14ac:dyDescent="0.2">
      <c r="A628" s="164">
        <v>1</v>
      </c>
      <c r="B628" s="996" t="s">
        <v>5335</v>
      </c>
      <c r="C628" s="1248" t="s">
        <v>3940</v>
      </c>
      <c r="D628" s="164" t="str">
        <f t="shared" si="43"/>
        <v>-</v>
      </c>
      <c r="E628" s="993">
        <v>1</v>
      </c>
      <c r="F628" s="993">
        <v>0.6</v>
      </c>
      <c r="G628" s="994">
        <v>634624</v>
      </c>
      <c r="H628" s="995">
        <v>634624</v>
      </c>
      <c r="I628" s="994">
        <f t="shared" si="44"/>
        <v>52885</v>
      </c>
    </row>
    <row r="629" spans="1:9" x14ac:dyDescent="0.2">
      <c r="A629" s="164">
        <v>2</v>
      </c>
      <c r="B629" s="996" t="s">
        <v>5336</v>
      </c>
      <c r="C629" s="1248"/>
      <c r="D629" s="164" t="str">
        <f t="shared" si="43"/>
        <v>-</v>
      </c>
      <c r="E629" s="993">
        <v>1</v>
      </c>
      <c r="F629" s="993">
        <v>0.6</v>
      </c>
      <c r="G629" s="994">
        <v>634624</v>
      </c>
      <c r="H629" s="995">
        <v>951935</v>
      </c>
      <c r="I629" s="994">
        <f t="shared" si="44"/>
        <v>52885</v>
      </c>
    </row>
    <row r="630" spans="1:9" x14ac:dyDescent="0.2">
      <c r="A630" s="164">
        <v>3</v>
      </c>
      <c r="B630" s="996" t="s">
        <v>5337</v>
      </c>
      <c r="C630" s="1248"/>
      <c r="D630" s="164" t="str">
        <f t="shared" si="43"/>
        <v>-</v>
      </c>
      <c r="E630" s="993">
        <v>1</v>
      </c>
      <c r="F630" s="993">
        <v>0.6</v>
      </c>
      <c r="G630" s="994">
        <v>634624</v>
      </c>
      <c r="H630" s="995">
        <v>951935</v>
      </c>
      <c r="I630" s="994">
        <f t="shared" si="44"/>
        <v>52885</v>
      </c>
    </row>
    <row r="631" spans="1:9" x14ac:dyDescent="0.2">
      <c r="A631" s="164">
        <v>4</v>
      </c>
      <c r="B631" s="996" t="s">
        <v>5338</v>
      </c>
      <c r="C631" s="1248"/>
      <c r="D631" s="164" t="str">
        <f t="shared" si="43"/>
        <v>-</v>
      </c>
      <c r="E631" s="993">
        <v>1</v>
      </c>
      <c r="F631" s="993">
        <v>0.6</v>
      </c>
      <c r="G631" s="994">
        <v>634624</v>
      </c>
      <c r="H631" s="995">
        <v>951936</v>
      </c>
      <c r="I631" s="994">
        <f t="shared" si="44"/>
        <v>52885</v>
      </c>
    </row>
    <row r="632" spans="1:9" x14ac:dyDescent="0.2">
      <c r="A632" s="164"/>
      <c r="B632" s="989" t="s">
        <v>787</v>
      </c>
      <c r="C632" s="983"/>
      <c r="D632" s="164"/>
      <c r="E632" s="993"/>
      <c r="F632" s="993"/>
      <c r="G632" s="990">
        <f>SUM(G633:G661)</f>
        <v>17452156</v>
      </c>
      <c r="H632" s="991">
        <f t="shared" ref="H632:I632" si="47">SUM(H633:H661)</f>
        <v>17108406</v>
      </c>
      <c r="I632" s="990">
        <f t="shared" si="47"/>
        <v>1454343</v>
      </c>
    </row>
    <row r="633" spans="1:9" x14ac:dyDescent="0.2">
      <c r="A633" s="164">
        <v>1</v>
      </c>
      <c r="B633" s="996" t="s">
        <v>5339</v>
      </c>
      <c r="C633" s="1248" t="s">
        <v>4601</v>
      </c>
      <c r="D633" s="164" t="str">
        <f t="shared" ref="D633:D692" si="48">IF(F633=1,"+","-")</f>
        <v>-</v>
      </c>
      <c r="E633" s="993">
        <v>0.5</v>
      </c>
      <c r="F633" s="993">
        <v>0.6</v>
      </c>
      <c r="G633" s="994">
        <v>317312</v>
      </c>
      <c r="H633" s="995">
        <v>317312</v>
      </c>
      <c r="I633" s="994">
        <f t="shared" ref="I633:I692" si="49">G633/12</f>
        <v>26443</v>
      </c>
    </row>
    <row r="634" spans="1:9" x14ac:dyDescent="0.2">
      <c r="A634" s="164">
        <v>2</v>
      </c>
      <c r="B634" s="996" t="s">
        <v>5340</v>
      </c>
      <c r="C634" s="1248"/>
      <c r="D634" s="164" t="str">
        <f t="shared" si="48"/>
        <v>-</v>
      </c>
      <c r="E634" s="993">
        <v>0.5</v>
      </c>
      <c r="F634" s="993">
        <v>0.6</v>
      </c>
      <c r="G634" s="994">
        <v>317312</v>
      </c>
      <c r="H634" s="995">
        <v>317312</v>
      </c>
      <c r="I634" s="994">
        <f t="shared" si="49"/>
        <v>26443</v>
      </c>
    </row>
    <row r="635" spans="1:9" x14ac:dyDescent="0.2">
      <c r="A635" s="164">
        <v>3</v>
      </c>
      <c r="B635" s="996" t="s">
        <v>5341</v>
      </c>
      <c r="C635" s="1248"/>
      <c r="D635" s="164" t="str">
        <f t="shared" si="48"/>
        <v>-</v>
      </c>
      <c r="E635" s="993">
        <v>0.5</v>
      </c>
      <c r="F635" s="993">
        <v>0.6</v>
      </c>
      <c r="G635" s="994">
        <v>317312</v>
      </c>
      <c r="H635" s="995">
        <v>317312</v>
      </c>
      <c r="I635" s="994">
        <f t="shared" si="49"/>
        <v>26443</v>
      </c>
    </row>
    <row r="636" spans="1:9" x14ac:dyDescent="0.2">
      <c r="A636" s="164">
        <v>4</v>
      </c>
      <c r="B636" s="996" t="s">
        <v>5342</v>
      </c>
      <c r="C636" s="1248"/>
      <c r="D636" s="164" t="str">
        <f t="shared" si="48"/>
        <v>-</v>
      </c>
      <c r="E636" s="993">
        <v>0.5</v>
      </c>
      <c r="F636" s="993">
        <v>0.6</v>
      </c>
      <c r="G636" s="994">
        <v>317312</v>
      </c>
      <c r="H636" s="995">
        <v>396640</v>
      </c>
      <c r="I636" s="994">
        <f t="shared" si="49"/>
        <v>26443</v>
      </c>
    </row>
    <row r="637" spans="1:9" x14ac:dyDescent="0.2">
      <c r="A637" s="164">
        <v>5</v>
      </c>
      <c r="B637" s="996" t="s">
        <v>5343</v>
      </c>
      <c r="C637" s="1248"/>
      <c r="D637" s="164" t="str">
        <f t="shared" si="48"/>
        <v>-</v>
      </c>
      <c r="E637" s="993">
        <v>0.5</v>
      </c>
      <c r="F637" s="993">
        <v>0.6</v>
      </c>
      <c r="G637" s="994">
        <v>317312</v>
      </c>
      <c r="H637" s="995">
        <v>555296</v>
      </c>
      <c r="I637" s="994">
        <f t="shared" si="49"/>
        <v>26443</v>
      </c>
    </row>
    <row r="638" spans="1:9" x14ac:dyDescent="0.2">
      <c r="A638" s="164">
        <v>6</v>
      </c>
      <c r="B638" s="996" t="s">
        <v>5344</v>
      </c>
      <c r="C638" s="1248"/>
      <c r="D638" s="164" t="str">
        <f t="shared" si="48"/>
        <v>-</v>
      </c>
      <c r="E638" s="993">
        <v>0.5</v>
      </c>
      <c r="F638" s="993">
        <v>0.6</v>
      </c>
      <c r="G638" s="994">
        <v>317312</v>
      </c>
      <c r="H638" s="995">
        <v>396640</v>
      </c>
      <c r="I638" s="994">
        <f t="shared" si="49"/>
        <v>26443</v>
      </c>
    </row>
    <row r="639" spans="1:9" x14ac:dyDescent="0.2">
      <c r="A639" s="164">
        <v>7</v>
      </c>
      <c r="B639" s="996" t="s">
        <v>5345</v>
      </c>
      <c r="C639" s="1248"/>
      <c r="D639" s="164" t="str">
        <f t="shared" si="48"/>
        <v>-</v>
      </c>
      <c r="E639" s="993">
        <v>0.5</v>
      </c>
      <c r="F639" s="993">
        <v>0.6</v>
      </c>
      <c r="G639" s="994">
        <v>317312</v>
      </c>
      <c r="H639" s="995">
        <v>396640</v>
      </c>
      <c r="I639" s="994">
        <f t="shared" si="49"/>
        <v>26443</v>
      </c>
    </row>
    <row r="640" spans="1:9" x14ac:dyDescent="0.2">
      <c r="A640" s="164">
        <v>8</v>
      </c>
      <c r="B640" s="996" t="s">
        <v>5346</v>
      </c>
      <c r="C640" s="1248" t="s">
        <v>3940</v>
      </c>
      <c r="D640" s="164" t="str">
        <f t="shared" si="48"/>
        <v>-</v>
      </c>
      <c r="E640" s="993">
        <v>1</v>
      </c>
      <c r="F640" s="993">
        <v>0.6</v>
      </c>
      <c r="G640" s="994">
        <v>634624</v>
      </c>
      <c r="H640" s="995">
        <v>634624</v>
      </c>
      <c r="I640" s="994">
        <f t="shared" si="49"/>
        <v>52885</v>
      </c>
    </row>
    <row r="641" spans="1:9" x14ac:dyDescent="0.2">
      <c r="A641" s="164">
        <v>9</v>
      </c>
      <c r="B641" s="996" t="s">
        <v>5347</v>
      </c>
      <c r="C641" s="1248"/>
      <c r="D641" s="164" t="str">
        <f t="shared" si="48"/>
        <v>-</v>
      </c>
      <c r="E641" s="993">
        <v>1</v>
      </c>
      <c r="F641" s="993">
        <v>0</v>
      </c>
      <c r="G641" s="994">
        <v>0</v>
      </c>
      <c r="H641" s="995">
        <v>79328</v>
      </c>
      <c r="I641" s="994">
        <f t="shared" si="49"/>
        <v>0</v>
      </c>
    </row>
    <row r="642" spans="1:9" x14ac:dyDescent="0.2">
      <c r="A642" s="164">
        <v>10</v>
      </c>
      <c r="B642" s="996" t="s">
        <v>5348</v>
      </c>
      <c r="C642" s="1248"/>
      <c r="D642" s="164" t="str">
        <f t="shared" si="48"/>
        <v>-</v>
      </c>
      <c r="E642" s="993">
        <v>1</v>
      </c>
      <c r="F642" s="993">
        <v>0.6</v>
      </c>
      <c r="G642" s="994">
        <v>634624</v>
      </c>
      <c r="H642" s="995">
        <v>634624</v>
      </c>
      <c r="I642" s="994">
        <f t="shared" si="49"/>
        <v>52885</v>
      </c>
    </row>
    <row r="643" spans="1:9" x14ac:dyDescent="0.2">
      <c r="A643" s="164">
        <v>11</v>
      </c>
      <c r="B643" s="996" t="s">
        <v>5349</v>
      </c>
      <c r="C643" s="1248"/>
      <c r="D643" s="164" t="str">
        <f t="shared" si="48"/>
        <v>-</v>
      </c>
      <c r="E643" s="993">
        <v>1</v>
      </c>
      <c r="F643" s="993">
        <v>0.6</v>
      </c>
      <c r="G643" s="994">
        <v>634624</v>
      </c>
      <c r="H643" s="995">
        <v>634624</v>
      </c>
      <c r="I643" s="994">
        <f t="shared" si="49"/>
        <v>52885</v>
      </c>
    </row>
    <row r="644" spans="1:9" x14ac:dyDescent="0.2">
      <c r="A644" s="164">
        <v>12</v>
      </c>
      <c r="B644" s="996" t="s">
        <v>5350</v>
      </c>
      <c r="C644" s="1248"/>
      <c r="D644" s="164" t="str">
        <f t="shared" si="48"/>
        <v>-</v>
      </c>
      <c r="E644" s="993">
        <v>1</v>
      </c>
      <c r="F644" s="993">
        <v>0.6</v>
      </c>
      <c r="G644" s="994">
        <v>634624</v>
      </c>
      <c r="H644" s="995">
        <v>740395</v>
      </c>
      <c r="I644" s="994">
        <f t="shared" si="49"/>
        <v>52885</v>
      </c>
    </row>
    <row r="645" spans="1:9" x14ac:dyDescent="0.2">
      <c r="A645" s="164">
        <v>13</v>
      </c>
      <c r="B645" s="996" t="s">
        <v>5351</v>
      </c>
      <c r="C645" s="1248"/>
      <c r="D645" s="164" t="str">
        <f t="shared" si="48"/>
        <v>-</v>
      </c>
      <c r="E645" s="993">
        <v>1</v>
      </c>
      <c r="F645" s="993">
        <v>0.6</v>
      </c>
      <c r="G645" s="994">
        <v>634624</v>
      </c>
      <c r="H645" s="995">
        <v>634624</v>
      </c>
      <c r="I645" s="994">
        <f t="shared" si="49"/>
        <v>52885</v>
      </c>
    </row>
    <row r="646" spans="1:9" x14ac:dyDescent="0.2">
      <c r="A646" s="164">
        <v>14</v>
      </c>
      <c r="B646" s="996" t="s">
        <v>5352</v>
      </c>
      <c r="C646" s="1248"/>
      <c r="D646" s="164" t="str">
        <f t="shared" si="48"/>
        <v>-</v>
      </c>
      <c r="E646" s="993">
        <v>1</v>
      </c>
      <c r="F646" s="993">
        <v>0.6</v>
      </c>
      <c r="G646" s="994">
        <v>634624</v>
      </c>
      <c r="H646" s="995">
        <v>475968</v>
      </c>
      <c r="I646" s="994">
        <f t="shared" si="49"/>
        <v>52885</v>
      </c>
    </row>
    <row r="647" spans="1:9" x14ac:dyDescent="0.2">
      <c r="A647" s="164">
        <v>15</v>
      </c>
      <c r="B647" s="996" t="s">
        <v>2065</v>
      </c>
      <c r="C647" s="1248"/>
      <c r="D647" s="164" t="str">
        <f t="shared" si="48"/>
        <v>-</v>
      </c>
      <c r="E647" s="993">
        <v>1</v>
      </c>
      <c r="F647" s="993">
        <v>0.6</v>
      </c>
      <c r="G647" s="994">
        <v>634624</v>
      </c>
      <c r="H647" s="995">
        <v>634624</v>
      </c>
      <c r="I647" s="994">
        <f t="shared" si="49"/>
        <v>52885</v>
      </c>
    </row>
    <row r="648" spans="1:9" x14ac:dyDescent="0.2">
      <c r="A648" s="164">
        <v>16</v>
      </c>
      <c r="B648" s="996" t="s">
        <v>5353</v>
      </c>
      <c r="C648" s="1248"/>
      <c r="D648" s="164" t="str">
        <f t="shared" si="48"/>
        <v>-</v>
      </c>
      <c r="E648" s="993">
        <v>1</v>
      </c>
      <c r="F648" s="993">
        <v>0.6</v>
      </c>
      <c r="G648" s="994">
        <v>634624</v>
      </c>
      <c r="H648" s="995">
        <v>634624</v>
      </c>
      <c r="I648" s="994">
        <f t="shared" si="49"/>
        <v>52885</v>
      </c>
    </row>
    <row r="649" spans="1:9" x14ac:dyDescent="0.2">
      <c r="A649" s="164">
        <v>17</v>
      </c>
      <c r="B649" s="996" t="s">
        <v>5354</v>
      </c>
      <c r="C649" s="1248"/>
      <c r="D649" s="164" t="str">
        <f t="shared" si="48"/>
        <v>-</v>
      </c>
      <c r="E649" s="993">
        <v>1</v>
      </c>
      <c r="F649" s="993">
        <v>0</v>
      </c>
      <c r="G649" s="994">
        <v>0</v>
      </c>
      <c r="H649" s="995">
        <v>317312</v>
      </c>
      <c r="I649" s="994">
        <f t="shared" si="49"/>
        <v>0</v>
      </c>
    </row>
    <row r="650" spans="1:9" x14ac:dyDescent="0.2">
      <c r="A650" s="164">
        <v>18</v>
      </c>
      <c r="B650" s="996" t="s">
        <v>5355</v>
      </c>
      <c r="C650" s="1248"/>
      <c r="D650" s="164" t="str">
        <f t="shared" si="48"/>
        <v>-</v>
      </c>
      <c r="E650" s="993">
        <v>1</v>
      </c>
      <c r="F650" s="993">
        <v>0.6</v>
      </c>
      <c r="G650" s="994">
        <v>634624</v>
      </c>
      <c r="H650" s="995">
        <v>634624</v>
      </c>
      <c r="I650" s="994">
        <f t="shared" si="49"/>
        <v>52885</v>
      </c>
    </row>
    <row r="651" spans="1:9" x14ac:dyDescent="0.2">
      <c r="A651" s="164">
        <v>19</v>
      </c>
      <c r="B651" s="996" t="s">
        <v>5356</v>
      </c>
      <c r="C651" s="1248"/>
      <c r="D651" s="164" t="str">
        <f t="shared" si="48"/>
        <v>-</v>
      </c>
      <c r="E651" s="993">
        <v>1</v>
      </c>
      <c r="F651" s="993">
        <v>0.6</v>
      </c>
      <c r="G651" s="994">
        <v>634624</v>
      </c>
      <c r="H651" s="995">
        <v>634624</v>
      </c>
      <c r="I651" s="994">
        <f t="shared" si="49"/>
        <v>52885</v>
      </c>
    </row>
    <row r="652" spans="1:9" x14ac:dyDescent="0.2">
      <c r="A652" s="164">
        <v>20</v>
      </c>
      <c r="B652" s="996" t="s">
        <v>5357</v>
      </c>
      <c r="C652" s="1248"/>
      <c r="D652" s="164" t="str">
        <f t="shared" si="48"/>
        <v>+</v>
      </c>
      <c r="E652" s="993">
        <v>1</v>
      </c>
      <c r="F652" s="993">
        <v>1</v>
      </c>
      <c r="G652" s="994">
        <v>1057706</v>
      </c>
      <c r="H652" s="995">
        <v>1057706</v>
      </c>
      <c r="I652" s="994">
        <f t="shared" si="49"/>
        <v>88142</v>
      </c>
    </row>
    <row r="653" spans="1:9" x14ac:dyDescent="0.2">
      <c r="A653" s="164">
        <v>21</v>
      </c>
      <c r="B653" s="996" t="s">
        <v>5358</v>
      </c>
      <c r="C653" s="1248"/>
      <c r="D653" s="164" t="str">
        <f t="shared" si="48"/>
        <v>-</v>
      </c>
      <c r="E653" s="993">
        <v>1</v>
      </c>
      <c r="F653" s="993">
        <v>0.6</v>
      </c>
      <c r="G653" s="994">
        <v>634624</v>
      </c>
      <c r="H653" s="995">
        <v>634624</v>
      </c>
      <c r="I653" s="994">
        <f t="shared" si="49"/>
        <v>52885</v>
      </c>
    </row>
    <row r="654" spans="1:9" x14ac:dyDescent="0.2">
      <c r="A654" s="164">
        <v>22</v>
      </c>
      <c r="B654" s="996" t="s">
        <v>5291</v>
      </c>
      <c r="C654" s="1248"/>
      <c r="D654" s="164" t="str">
        <f t="shared" si="48"/>
        <v>-</v>
      </c>
      <c r="E654" s="993">
        <v>1</v>
      </c>
      <c r="F654" s="993">
        <v>0.6</v>
      </c>
      <c r="G654" s="994">
        <v>634624</v>
      </c>
      <c r="H654" s="995">
        <v>634624</v>
      </c>
      <c r="I654" s="994">
        <f t="shared" si="49"/>
        <v>52885</v>
      </c>
    </row>
    <row r="655" spans="1:9" x14ac:dyDescent="0.2">
      <c r="A655" s="164">
        <v>23</v>
      </c>
      <c r="B655" s="996" t="s">
        <v>5359</v>
      </c>
      <c r="C655" s="1248"/>
      <c r="D655" s="164" t="str">
        <f t="shared" si="48"/>
        <v>-</v>
      </c>
      <c r="E655" s="993">
        <v>1</v>
      </c>
      <c r="F655" s="993">
        <v>0.6</v>
      </c>
      <c r="G655" s="994">
        <v>634624</v>
      </c>
      <c r="H655" s="995">
        <v>846165</v>
      </c>
      <c r="I655" s="994">
        <f t="shared" si="49"/>
        <v>52885</v>
      </c>
    </row>
    <row r="656" spans="1:9" x14ac:dyDescent="0.2">
      <c r="A656" s="164">
        <v>24</v>
      </c>
      <c r="B656" s="996" t="s">
        <v>5360</v>
      </c>
      <c r="C656" s="1248"/>
      <c r="D656" s="164" t="str">
        <f t="shared" si="48"/>
        <v>+</v>
      </c>
      <c r="E656" s="993">
        <v>1</v>
      </c>
      <c r="F656" s="993">
        <v>1</v>
      </c>
      <c r="G656" s="994">
        <v>1057706</v>
      </c>
      <c r="H656" s="995">
        <v>740395</v>
      </c>
      <c r="I656" s="994">
        <f t="shared" si="49"/>
        <v>88142</v>
      </c>
    </row>
    <row r="657" spans="1:9" x14ac:dyDescent="0.2">
      <c r="A657" s="164">
        <v>25</v>
      </c>
      <c r="B657" s="996" t="s">
        <v>5361</v>
      </c>
      <c r="C657" s="1248"/>
      <c r="D657" s="164" t="str">
        <f t="shared" si="48"/>
        <v>+</v>
      </c>
      <c r="E657" s="993">
        <v>1</v>
      </c>
      <c r="F657" s="993">
        <v>1</v>
      </c>
      <c r="G657" s="994">
        <v>1057706</v>
      </c>
      <c r="H657" s="995">
        <v>951936</v>
      </c>
      <c r="I657" s="994">
        <f t="shared" si="49"/>
        <v>88142</v>
      </c>
    </row>
    <row r="658" spans="1:9" x14ac:dyDescent="0.2">
      <c r="A658" s="164">
        <v>26</v>
      </c>
      <c r="B658" s="996" t="s">
        <v>5362</v>
      </c>
      <c r="C658" s="1248"/>
      <c r="D658" s="164" t="str">
        <f t="shared" si="48"/>
        <v>+</v>
      </c>
      <c r="E658" s="993">
        <v>1</v>
      </c>
      <c r="F658" s="993">
        <v>1</v>
      </c>
      <c r="G658" s="994">
        <v>1057706</v>
      </c>
      <c r="H658" s="995">
        <v>740395</v>
      </c>
      <c r="I658" s="994">
        <f t="shared" si="49"/>
        <v>88142</v>
      </c>
    </row>
    <row r="659" spans="1:9" x14ac:dyDescent="0.2">
      <c r="A659" s="164">
        <v>27</v>
      </c>
      <c r="B659" s="996" t="s">
        <v>5363</v>
      </c>
      <c r="C659" s="1248"/>
      <c r="D659" s="164" t="str">
        <f t="shared" si="48"/>
        <v>-</v>
      </c>
      <c r="E659" s="993">
        <v>1</v>
      </c>
      <c r="F659" s="993">
        <v>0.6</v>
      </c>
      <c r="G659" s="994">
        <v>634624</v>
      </c>
      <c r="H659" s="995">
        <v>634624</v>
      </c>
      <c r="I659" s="994">
        <f t="shared" si="49"/>
        <v>52885</v>
      </c>
    </row>
    <row r="660" spans="1:9" x14ac:dyDescent="0.2">
      <c r="A660" s="164">
        <v>28</v>
      </c>
      <c r="B660" s="996" t="s">
        <v>5364</v>
      </c>
      <c r="C660" s="1248"/>
      <c r="D660" s="164" t="str">
        <f t="shared" si="48"/>
        <v>+</v>
      </c>
      <c r="E660" s="993">
        <v>1</v>
      </c>
      <c r="F660" s="993">
        <v>1</v>
      </c>
      <c r="G660" s="994">
        <v>1057706</v>
      </c>
      <c r="H660" s="995">
        <v>740395</v>
      </c>
      <c r="I660" s="994">
        <f t="shared" si="49"/>
        <v>88142</v>
      </c>
    </row>
    <row r="661" spans="1:9" x14ac:dyDescent="0.2">
      <c r="A661" s="164">
        <v>29</v>
      </c>
      <c r="B661" s="996" t="s">
        <v>5365</v>
      </c>
      <c r="C661" s="1248"/>
      <c r="D661" s="164" t="str">
        <f t="shared" si="48"/>
        <v>+</v>
      </c>
      <c r="E661" s="993">
        <v>1</v>
      </c>
      <c r="F661" s="993">
        <v>1</v>
      </c>
      <c r="G661" s="994">
        <v>1057706</v>
      </c>
      <c r="H661" s="995">
        <v>740395</v>
      </c>
      <c r="I661" s="994">
        <f t="shared" si="49"/>
        <v>88142</v>
      </c>
    </row>
    <row r="662" spans="1:9" ht="25.5" x14ac:dyDescent="0.2">
      <c r="A662" s="164"/>
      <c r="B662" s="989" t="s">
        <v>788</v>
      </c>
      <c r="C662" s="983"/>
      <c r="D662" s="164"/>
      <c r="E662" s="993"/>
      <c r="F662" s="993"/>
      <c r="G662" s="990">
        <f>SUM(G663:G692)</f>
        <v>23222202</v>
      </c>
      <c r="H662" s="991">
        <f t="shared" ref="H662:I662" si="50">SUM(H663:H692)</f>
        <v>23406594</v>
      </c>
      <c r="I662" s="990">
        <f t="shared" si="50"/>
        <v>1935178</v>
      </c>
    </row>
    <row r="663" spans="1:9" x14ac:dyDescent="0.2">
      <c r="A663" s="164">
        <v>1</v>
      </c>
      <c r="B663" s="169" t="s">
        <v>2084</v>
      </c>
      <c r="C663" s="1248" t="s">
        <v>4601</v>
      </c>
      <c r="D663" s="164" t="str">
        <f t="shared" si="48"/>
        <v>-</v>
      </c>
      <c r="E663" s="993">
        <v>0.5</v>
      </c>
      <c r="F663" s="993">
        <v>0.6</v>
      </c>
      <c r="G663" s="994">
        <v>317312</v>
      </c>
      <c r="H663" s="995">
        <v>317312</v>
      </c>
      <c r="I663" s="994">
        <f t="shared" si="49"/>
        <v>26443</v>
      </c>
    </row>
    <row r="664" spans="1:9" x14ac:dyDescent="0.2">
      <c r="A664" s="164">
        <v>2</v>
      </c>
      <c r="B664" s="169" t="s">
        <v>2085</v>
      </c>
      <c r="C664" s="1248"/>
      <c r="D664" s="164" t="str">
        <f t="shared" si="48"/>
        <v>-</v>
      </c>
      <c r="E664" s="993">
        <v>0.5</v>
      </c>
      <c r="F664" s="993">
        <v>0.6</v>
      </c>
      <c r="G664" s="994">
        <v>317312</v>
      </c>
      <c r="H664" s="995">
        <v>317312</v>
      </c>
      <c r="I664" s="994">
        <f t="shared" si="49"/>
        <v>26443</v>
      </c>
    </row>
    <row r="665" spans="1:9" x14ac:dyDescent="0.2">
      <c r="A665" s="164">
        <v>3</v>
      </c>
      <c r="B665" s="169" t="s">
        <v>2086</v>
      </c>
      <c r="C665" s="1248"/>
      <c r="D665" s="164" t="str">
        <f t="shared" si="48"/>
        <v>-</v>
      </c>
      <c r="E665" s="993">
        <v>0.5</v>
      </c>
      <c r="F665" s="993">
        <v>0.6</v>
      </c>
      <c r="G665" s="994">
        <v>317312</v>
      </c>
      <c r="H665" s="995">
        <v>317312</v>
      </c>
      <c r="I665" s="994">
        <f t="shared" si="49"/>
        <v>26443</v>
      </c>
    </row>
    <row r="666" spans="1:9" x14ac:dyDescent="0.2">
      <c r="A666" s="164">
        <v>4</v>
      </c>
      <c r="B666" s="169" t="s">
        <v>5366</v>
      </c>
      <c r="C666" s="1248"/>
      <c r="D666" s="164" t="str">
        <f t="shared" si="48"/>
        <v>-</v>
      </c>
      <c r="E666" s="993">
        <v>0.5</v>
      </c>
      <c r="F666" s="993">
        <v>0.6</v>
      </c>
      <c r="G666" s="994">
        <v>317312</v>
      </c>
      <c r="H666" s="995">
        <v>317312</v>
      </c>
      <c r="I666" s="994">
        <f t="shared" si="49"/>
        <v>26443</v>
      </c>
    </row>
    <row r="667" spans="1:9" ht="15" customHeight="1" x14ac:dyDescent="0.2">
      <c r="A667" s="164">
        <v>5</v>
      </c>
      <c r="B667" s="169" t="s">
        <v>2088</v>
      </c>
      <c r="C667" s="1248" t="s">
        <v>3940</v>
      </c>
      <c r="D667" s="164" t="str">
        <f t="shared" si="48"/>
        <v>-</v>
      </c>
      <c r="E667" s="993">
        <v>1</v>
      </c>
      <c r="F667" s="993">
        <v>0.6</v>
      </c>
      <c r="G667" s="994">
        <v>634624</v>
      </c>
      <c r="H667" s="995">
        <v>634624</v>
      </c>
      <c r="I667" s="994">
        <f t="shared" si="49"/>
        <v>52885</v>
      </c>
    </row>
    <row r="668" spans="1:9" x14ac:dyDescent="0.2">
      <c r="A668" s="164">
        <v>6</v>
      </c>
      <c r="B668" s="169" t="s">
        <v>2060</v>
      </c>
      <c r="C668" s="1248"/>
      <c r="D668" s="164" t="str">
        <f t="shared" si="48"/>
        <v>-</v>
      </c>
      <c r="E668" s="993">
        <v>1</v>
      </c>
      <c r="F668" s="993">
        <v>0.6</v>
      </c>
      <c r="G668" s="994">
        <v>634624</v>
      </c>
      <c r="H668" s="995">
        <v>475968</v>
      </c>
      <c r="I668" s="994">
        <f t="shared" si="49"/>
        <v>52885</v>
      </c>
    </row>
    <row r="669" spans="1:9" x14ac:dyDescent="0.2">
      <c r="A669" s="164">
        <v>7</v>
      </c>
      <c r="B669" s="169" t="s">
        <v>5367</v>
      </c>
      <c r="C669" s="1248"/>
      <c r="D669" s="164" t="str">
        <f t="shared" si="48"/>
        <v>-</v>
      </c>
      <c r="E669" s="993">
        <v>1</v>
      </c>
      <c r="F669" s="993">
        <v>0.6</v>
      </c>
      <c r="G669" s="994">
        <v>634624</v>
      </c>
      <c r="H669" s="995">
        <v>634624</v>
      </c>
      <c r="I669" s="994">
        <f t="shared" si="49"/>
        <v>52885</v>
      </c>
    </row>
    <row r="670" spans="1:9" x14ac:dyDescent="0.2">
      <c r="A670" s="164">
        <v>8</v>
      </c>
      <c r="B670" s="169" t="s">
        <v>2089</v>
      </c>
      <c r="C670" s="1248"/>
      <c r="D670" s="164" t="str">
        <f t="shared" si="48"/>
        <v>-</v>
      </c>
      <c r="E670" s="993">
        <v>1</v>
      </c>
      <c r="F670" s="993">
        <v>0.6</v>
      </c>
      <c r="G670" s="994">
        <v>634624</v>
      </c>
      <c r="H670" s="995">
        <v>634624</v>
      </c>
      <c r="I670" s="994">
        <f t="shared" si="49"/>
        <v>52885</v>
      </c>
    </row>
    <row r="671" spans="1:9" x14ac:dyDescent="0.2">
      <c r="A671" s="164">
        <v>9</v>
      </c>
      <c r="B671" s="169" t="s">
        <v>5368</v>
      </c>
      <c r="C671" s="1248"/>
      <c r="D671" s="164" t="str">
        <f t="shared" si="48"/>
        <v>-</v>
      </c>
      <c r="E671" s="993">
        <v>1</v>
      </c>
      <c r="F671" s="993">
        <v>0.6</v>
      </c>
      <c r="G671" s="994">
        <v>634624</v>
      </c>
      <c r="H671" s="995">
        <v>634624</v>
      </c>
      <c r="I671" s="994">
        <f t="shared" si="49"/>
        <v>52885</v>
      </c>
    </row>
    <row r="672" spans="1:9" x14ac:dyDescent="0.2">
      <c r="A672" s="164">
        <v>10</v>
      </c>
      <c r="B672" s="169" t="s">
        <v>2091</v>
      </c>
      <c r="C672" s="1248"/>
      <c r="D672" s="164" t="str">
        <f t="shared" si="48"/>
        <v>-</v>
      </c>
      <c r="E672" s="993">
        <v>1</v>
      </c>
      <c r="F672" s="993">
        <v>0.6</v>
      </c>
      <c r="G672" s="994">
        <v>634624</v>
      </c>
      <c r="H672" s="995">
        <v>634624</v>
      </c>
      <c r="I672" s="994">
        <f t="shared" si="49"/>
        <v>52885</v>
      </c>
    </row>
    <row r="673" spans="1:9" x14ac:dyDescent="0.2">
      <c r="A673" s="164">
        <v>11</v>
      </c>
      <c r="B673" s="169" t="s">
        <v>2090</v>
      </c>
      <c r="C673" s="1248"/>
      <c r="D673" s="164" t="str">
        <f t="shared" si="48"/>
        <v>-</v>
      </c>
      <c r="E673" s="993">
        <v>1</v>
      </c>
      <c r="F673" s="993">
        <v>0.6</v>
      </c>
      <c r="G673" s="994">
        <v>634624</v>
      </c>
      <c r="H673" s="995">
        <v>634624</v>
      </c>
      <c r="I673" s="994">
        <f t="shared" si="49"/>
        <v>52885</v>
      </c>
    </row>
    <row r="674" spans="1:9" x14ac:dyDescent="0.2">
      <c r="A674" s="164">
        <v>12</v>
      </c>
      <c r="B674" s="169" t="s">
        <v>5369</v>
      </c>
      <c r="C674" s="1248"/>
      <c r="D674" s="164" t="str">
        <f t="shared" si="48"/>
        <v>-</v>
      </c>
      <c r="E674" s="993">
        <v>1</v>
      </c>
      <c r="F674" s="993">
        <v>0.6</v>
      </c>
      <c r="G674" s="994">
        <v>634624</v>
      </c>
      <c r="H674" s="995">
        <v>634624</v>
      </c>
      <c r="I674" s="994">
        <f t="shared" si="49"/>
        <v>52885</v>
      </c>
    </row>
    <row r="675" spans="1:9" x14ac:dyDescent="0.2">
      <c r="A675" s="164">
        <v>13</v>
      </c>
      <c r="B675" s="169" t="s">
        <v>5370</v>
      </c>
      <c r="C675" s="1248"/>
      <c r="D675" s="164" t="str">
        <f t="shared" si="48"/>
        <v>-</v>
      </c>
      <c r="E675" s="993">
        <v>1</v>
      </c>
      <c r="F675" s="993">
        <v>0.6</v>
      </c>
      <c r="G675" s="994">
        <v>634624</v>
      </c>
      <c r="H675" s="995">
        <v>634624</v>
      </c>
      <c r="I675" s="994">
        <f t="shared" si="49"/>
        <v>52885</v>
      </c>
    </row>
    <row r="676" spans="1:9" x14ac:dyDescent="0.2">
      <c r="A676" s="164">
        <v>14</v>
      </c>
      <c r="B676" s="169" t="s">
        <v>2093</v>
      </c>
      <c r="C676" s="1248"/>
      <c r="D676" s="164" t="str">
        <f t="shared" si="48"/>
        <v>-</v>
      </c>
      <c r="E676" s="993">
        <v>1</v>
      </c>
      <c r="F676" s="993">
        <v>0.6</v>
      </c>
      <c r="G676" s="994">
        <v>634624</v>
      </c>
      <c r="H676" s="995">
        <v>634624</v>
      </c>
      <c r="I676" s="994">
        <f t="shared" si="49"/>
        <v>52885</v>
      </c>
    </row>
    <row r="677" spans="1:9" x14ac:dyDescent="0.2">
      <c r="A677" s="164">
        <v>15</v>
      </c>
      <c r="B677" s="169" t="s">
        <v>2092</v>
      </c>
      <c r="C677" s="1248"/>
      <c r="D677" s="164" t="str">
        <f t="shared" si="48"/>
        <v>-</v>
      </c>
      <c r="E677" s="993">
        <v>1</v>
      </c>
      <c r="F677" s="993">
        <v>0.6</v>
      </c>
      <c r="G677" s="994">
        <v>634624</v>
      </c>
      <c r="H677" s="995">
        <v>634624</v>
      </c>
      <c r="I677" s="994">
        <f t="shared" si="49"/>
        <v>52885</v>
      </c>
    </row>
    <row r="678" spans="1:9" x14ac:dyDescent="0.2">
      <c r="A678" s="164">
        <v>16</v>
      </c>
      <c r="B678" s="169" t="s">
        <v>2094</v>
      </c>
      <c r="C678" s="1248"/>
      <c r="D678" s="164" t="str">
        <f t="shared" si="48"/>
        <v>-</v>
      </c>
      <c r="E678" s="993">
        <v>1</v>
      </c>
      <c r="F678" s="993">
        <v>0.6</v>
      </c>
      <c r="G678" s="994">
        <v>634624</v>
      </c>
      <c r="H678" s="995">
        <v>634624</v>
      </c>
      <c r="I678" s="994">
        <f t="shared" si="49"/>
        <v>52885</v>
      </c>
    </row>
    <row r="679" spans="1:9" x14ac:dyDescent="0.2">
      <c r="A679" s="164">
        <v>17</v>
      </c>
      <c r="B679" s="169" t="s">
        <v>2097</v>
      </c>
      <c r="C679" s="1248"/>
      <c r="D679" s="164" t="str">
        <f t="shared" si="48"/>
        <v>-</v>
      </c>
      <c r="E679" s="993">
        <v>1</v>
      </c>
      <c r="F679" s="993">
        <v>0.6</v>
      </c>
      <c r="G679" s="994">
        <v>634624</v>
      </c>
      <c r="H679" s="995">
        <v>634624</v>
      </c>
      <c r="I679" s="994">
        <f t="shared" si="49"/>
        <v>52885</v>
      </c>
    </row>
    <row r="680" spans="1:9" x14ac:dyDescent="0.2">
      <c r="A680" s="164">
        <v>18</v>
      </c>
      <c r="B680" s="169" t="s">
        <v>2045</v>
      </c>
      <c r="C680" s="1248"/>
      <c r="D680" s="164" t="str">
        <f t="shared" si="48"/>
        <v>+</v>
      </c>
      <c r="E680" s="993">
        <v>1</v>
      </c>
      <c r="F680" s="993">
        <v>1</v>
      </c>
      <c r="G680" s="994">
        <v>1057706</v>
      </c>
      <c r="H680" s="995">
        <v>740395</v>
      </c>
      <c r="I680" s="994">
        <f t="shared" si="49"/>
        <v>88142</v>
      </c>
    </row>
    <row r="681" spans="1:9" x14ac:dyDescent="0.2">
      <c r="A681" s="164">
        <v>19</v>
      </c>
      <c r="B681" s="169" t="s">
        <v>2095</v>
      </c>
      <c r="C681" s="1248"/>
      <c r="D681" s="164" t="str">
        <f t="shared" si="48"/>
        <v>-</v>
      </c>
      <c r="E681" s="993">
        <v>1</v>
      </c>
      <c r="F681" s="993">
        <v>0.6</v>
      </c>
      <c r="G681" s="994">
        <v>634624</v>
      </c>
      <c r="H681" s="995">
        <v>634624</v>
      </c>
      <c r="I681" s="994">
        <f t="shared" si="49"/>
        <v>52885</v>
      </c>
    </row>
    <row r="682" spans="1:9" x14ac:dyDescent="0.2">
      <c r="A682" s="164">
        <v>20</v>
      </c>
      <c r="B682" s="169" t="s">
        <v>2096</v>
      </c>
      <c r="C682" s="1248"/>
      <c r="D682" s="164" t="str">
        <f t="shared" si="48"/>
        <v>+</v>
      </c>
      <c r="E682" s="993">
        <v>1</v>
      </c>
      <c r="F682" s="993">
        <v>1</v>
      </c>
      <c r="G682" s="994">
        <v>1057706</v>
      </c>
      <c r="H682" s="995">
        <v>1057706</v>
      </c>
      <c r="I682" s="994">
        <f t="shared" si="49"/>
        <v>88142</v>
      </c>
    </row>
    <row r="683" spans="1:9" x14ac:dyDescent="0.2">
      <c r="A683" s="164">
        <v>21</v>
      </c>
      <c r="B683" s="169" t="s">
        <v>2100</v>
      </c>
      <c r="C683" s="1248"/>
      <c r="D683" s="164" t="str">
        <f t="shared" si="48"/>
        <v>-</v>
      </c>
      <c r="E683" s="993">
        <v>1</v>
      </c>
      <c r="F683" s="993">
        <v>0.6</v>
      </c>
      <c r="G683" s="994">
        <v>634624</v>
      </c>
      <c r="H683" s="995">
        <v>634624</v>
      </c>
      <c r="I683" s="994">
        <f t="shared" si="49"/>
        <v>52885</v>
      </c>
    </row>
    <row r="684" spans="1:9" x14ac:dyDescent="0.2">
      <c r="A684" s="164">
        <v>22</v>
      </c>
      <c r="B684" s="169" t="s">
        <v>2098</v>
      </c>
      <c r="C684" s="1248"/>
      <c r="D684" s="164" t="str">
        <f t="shared" si="48"/>
        <v>+</v>
      </c>
      <c r="E684" s="993">
        <v>1</v>
      </c>
      <c r="F684" s="993">
        <v>1</v>
      </c>
      <c r="G684" s="994">
        <v>1057706</v>
      </c>
      <c r="H684" s="995">
        <v>1057706</v>
      </c>
      <c r="I684" s="994">
        <f t="shared" si="49"/>
        <v>88142</v>
      </c>
    </row>
    <row r="685" spans="1:9" x14ac:dyDescent="0.2">
      <c r="A685" s="164">
        <v>23</v>
      </c>
      <c r="B685" s="169" t="s">
        <v>2099</v>
      </c>
      <c r="C685" s="1248"/>
      <c r="D685" s="164" t="str">
        <f t="shared" si="48"/>
        <v>+</v>
      </c>
      <c r="E685" s="993">
        <v>1</v>
      </c>
      <c r="F685" s="993">
        <v>1</v>
      </c>
      <c r="G685" s="994">
        <v>1057706</v>
      </c>
      <c r="H685" s="995">
        <v>1057706</v>
      </c>
      <c r="I685" s="994">
        <f t="shared" si="49"/>
        <v>88142</v>
      </c>
    </row>
    <row r="686" spans="1:9" x14ac:dyDescent="0.2">
      <c r="A686" s="164">
        <v>24</v>
      </c>
      <c r="B686" s="169" t="s">
        <v>2101</v>
      </c>
      <c r="C686" s="1248"/>
      <c r="D686" s="164" t="str">
        <f t="shared" si="48"/>
        <v>+</v>
      </c>
      <c r="E686" s="993">
        <v>1</v>
      </c>
      <c r="F686" s="993">
        <v>1</v>
      </c>
      <c r="G686" s="994">
        <v>1057706</v>
      </c>
      <c r="H686" s="995">
        <v>1206964</v>
      </c>
      <c r="I686" s="994">
        <f t="shared" si="49"/>
        <v>88142</v>
      </c>
    </row>
    <row r="687" spans="1:9" ht="15" customHeight="1" x14ac:dyDescent="0.2">
      <c r="A687" s="164">
        <v>25</v>
      </c>
      <c r="B687" s="169" t="s">
        <v>2105</v>
      </c>
      <c r="C687" s="1248"/>
      <c r="D687" s="164" t="str">
        <f t="shared" si="48"/>
        <v>+</v>
      </c>
      <c r="E687" s="993">
        <v>1</v>
      </c>
      <c r="F687" s="993">
        <v>1</v>
      </c>
      <c r="G687" s="994">
        <v>1057706</v>
      </c>
      <c r="H687" s="995">
        <v>1206964</v>
      </c>
      <c r="I687" s="994">
        <f t="shared" si="49"/>
        <v>88142</v>
      </c>
    </row>
    <row r="688" spans="1:9" x14ac:dyDescent="0.2">
      <c r="A688" s="164">
        <v>26</v>
      </c>
      <c r="B688" s="169" t="s">
        <v>5371</v>
      </c>
      <c r="C688" s="1248"/>
      <c r="D688" s="164" t="str">
        <f t="shared" si="48"/>
        <v>+</v>
      </c>
      <c r="E688" s="993">
        <v>1</v>
      </c>
      <c r="F688" s="993">
        <v>1</v>
      </c>
      <c r="G688" s="994">
        <v>1057706</v>
      </c>
      <c r="H688" s="994">
        <v>1057706</v>
      </c>
      <c r="I688" s="994">
        <f t="shared" si="49"/>
        <v>88142</v>
      </c>
    </row>
    <row r="689" spans="1:9" x14ac:dyDescent="0.2">
      <c r="A689" s="164">
        <v>27</v>
      </c>
      <c r="B689" s="169" t="s">
        <v>2103</v>
      </c>
      <c r="C689" s="1248"/>
      <c r="D689" s="164" t="str">
        <f t="shared" si="48"/>
        <v>-</v>
      </c>
      <c r="E689" s="993">
        <v>1</v>
      </c>
      <c r="F689" s="993">
        <v>0.6</v>
      </c>
      <c r="G689" s="994">
        <v>634624</v>
      </c>
      <c r="H689" s="995">
        <v>996467</v>
      </c>
      <c r="I689" s="994">
        <f t="shared" si="49"/>
        <v>52885</v>
      </c>
    </row>
    <row r="690" spans="1:9" x14ac:dyDescent="0.2">
      <c r="A690" s="164">
        <v>28</v>
      </c>
      <c r="B690" s="169" t="s">
        <v>2104</v>
      </c>
      <c r="C690" s="1248" t="s">
        <v>3941</v>
      </c>
      <c r="D690" s="164" t="str">
        <f t="shared" si="48"/>
        <v>-</v>
      </c>
      <c r="E690" s="993">
        <v>1</v>
      </c>
      <c r="F690" s="997" t="s">
        <v>5163</v>
      </c>
      <c r="G690" s="994">
        <v>1256717</v>
      </c>
      <c r="H690" s="994">
        <v>1256717</v>
      </c>
      <c r="I690" s="994">
        <f t="shared" si="49"/>
        <v>104726</v>
      </c>
    </row>
    <row r="691" spans="1:9" x14ac:dyDescent="0.2">
      <c r="A691" s="164">
        <v>29</v>
      </c>
      <c r="B691" s="169" t="s">
        <v>2102</v>
      </c>
      <c r="C691" s="1248"/>
      <c r="D691" s="164" t="str">
        <f t="shared" si="48"/>
        <v>-</v>
      </c>
      <c r="E691" s="993">
        <v>1</v>
      </c>
      <c r="F691" s="997" t="s">
        <v>5163</v>
      </c>
      <c r="G691" s="994">
        <v>1256717</v>
      </c>
      <c r="H691" s="994">
        <v>1256717</v>
      </c>
      <c r="I691" s="994">
        <f t="shared" si="49"/>
        <v>104726</v>
      </c>
    </row>
    <row r="692" spans="1:9" x14ac:dyDescent="0.2">
      <c r="A692" s="164">
        <v>30</v>
      </c>
      <c r="B692" s="169" t="s">
        <v>2106</v>
      </c>
      <c r="C692" s="983" t="s">
        <v>3942</v>
      </c>
      <c r="D692" s="164" t="str">
        <f t="shared" si="48"/>
        <v>+</v>
      </c>
      <c r="E692" s="993">
        <v>1</v>
      </c>
      <c r="F692" s="993">
        <v>1</v>
      </c>
      <c r="G692" s="994">
        <v>1881594</v>
      </c>
      <c r="H692" s="994">
        <v>1881594</v>
      </c>
      <c r="I692" s="994">
        <f t="shared" si="49"/>
        <v>156800</v>
      </c>
    </row>
    <row r="693" spans="1:9" x14ac:dyDescent="0.2">
      <c r="A693" s="164"/>
      <c r="B693" s="989" t="s">
        <v>789</v>
      </c>
      <c r="C693" s="983"/>
      <c r="D693" s="164"/>
      <c r="E693" s="993"/>
      <c r="F693" s="993"/>
      <c r="G693" s="990">
        <f>SUM(G694:G714)</f>
        <v>15743116</v>
      </c>
      <c r="H693" s="991">
        <f t="shared" ref="H693:I693" si="51">SUM(H694:H714)</f>
        <v>15769559</v>
      </c>
      <c r="I693" s="990">
        <f t="shared" si="51"/>
        <v>1311923</v>
      </c>
    </row>
    <row r="694" spans="1:9" x14ac:dyDescent="0.2">
      <c r="A694" s="164">
        <v>1</v>
      </c>
      <c r="B694" s="996" t="s">
        <v>4605</v>
      </c>
      <c r="C694" s="1248" t="s">
        <v>4601</v>
      </c>
      <c r="D694" s="164" t="str">
        <f t="shared" ref="D694:D752" si="52">IF(F694=1,"+","-")</f>
        <v>-</v>
      </c>
      <c r="E694" s="993">
        <v>0.5</v>
      </c>
      <c r="F694" s="993">
        <v>0.6</v>
      </c>
      <c r="G694" s="994">
        <v>317312</v>
      </c>
      <c r="H694" s="995">
        <v>317312</v>
      </c>
      <c r="I694" s="994">
        <f t="shared" ref="I694:I752" si="53">G694/12</f>
        <v>26443</v>
      </c>
    </row>
    <row r="695" spans="1:9" x14ac:dyDescent="0.2">
      <c r="A695" s="164">
        <v>2</v>
      </c>
      <c r="B695" s="996" t="s">
        <v>4606</v>
      </c>
      <c r="C695" s="1248"/>
      <c r="D695" s="164" t="str">
        <f t="shared" si="52"/>
        <v>-</v>
      </c>
      <c r="E695" s="993">
        <v>0.5</v>
      </c>
      <c r="F695" s="993">
        <v>0.6</v>
      </c>
      <c r="G695" s="994">
        <v>317312</v>
      </c>
      <c r="H695" s="995">
        <v>317312</v>
      </c>
      <c r="I695" s="994">
        <f t="shared" si="53"/>
        <v>26443</v>
      </c>
    </row>
    <row r="696" spans="1:9" x14ac:dyDescent="0.2">
      <c r="A696" s="164">
        <v>3</v>
      </c>
      <c r="B696" s="996" t="s">
        <v>5372</v>
      </c>
      <c r="C696" s="1248"/>
      <c r="D696" s="164" t="str">
        <f t="shared" si="52"/>
        <v>-</v>
      </c>
      <c r="E696" s="993">
        <v>0.5</v>
      </c>
      <c r="F696" s="993">
        <v>0.6</v>
      </c>
      <c r="G696" s="994">
        <v>317312</v>
      </c>
      <c r="H696" s="995">
        <v>79328</v>
      </c>
      <c r="I696" s="994">
        <f t="shared" si="53"/>
        <v>26443</v>
      </c>
    </row>
    <row r="697" spans="1:9" x14ac:dyDescent="0.2">
      <c r="A697" s="164">
        <v>4</v>
      </c>
      <c r="B697" s="996" t="s">
        <v>2107</v>
      </c>
      <c r="C697" s="1248" t="s">
        <v>3940</v>
      </c>
      <c r="D697" s="164" t="str">
        <f t="shared" si="52"/>
        <v>-</v>
      </c>
      <c r="E697" s="993">
        <v>1</v>
      </c>
      <c r="F697" s="993">
        <v>0.6</v>
      </c>
      <c r="G697" s="994">
        <v>634624</v>
      </c>
      <c r="H697" s="995">
        <v>634624</v>
      </c>
      <c r="I697" s="994">
        <f t="shared" si="53"/>
        <v>52885</v>
      </c>
    </row>
    <row r="698" spans="1:9" x14ac:dyDescent="0.2">
      <c r="A698" s="164">
        <v>5</v>
      </c>
      <c r="B698" s="996" t="s">
        <v>4607</v>
      </c>
      <c r="C698" s="1248"/>
      <c r="D698" s="164" t="str">
        <f t="shared" si="52"/>
        <v>-</v>
      </c>
      <c r="E698" s="993">
        <v>1</v>
      </c>
      <c r="F698" s="993">
        <v>0.6</v>
      </c>
      <c r="G698" s="994">
        <v>634624</v>
      </c>
      <c r="H698" s="995">
        <v>634624</v>
      </c>
      <c r="I698" s="994">
        <f t="shared" si="53"/>
        <v>52885</v>
      </c>
    </row>
    <row r="699" spans="1:9" x14ac:dyDescent="0.2">
      <c r="A699" s="164">
        <v>6</v>
      </c>
      <c r="B699" s="996" t="s">
        <v>2108</v>
      </c>
      <c r="C699" s="1248"/>
      <c r="D699" s="164" t="str">
        <f t="shared" si="52"/>
        <v>-</v>
      </c>
      <c r="E699" s="993">
        <v>1</v>
      </c>
      <c r="F699" s="993">
        <v>0.6</v>
      </c>
      <c r="G699" s="994">
        <v>634624</v>
      </c>
      <c r="H699" s="995">
        <v>634624</v>
      </c>
      <c r="I699" s="994">
        <f t="shared" si="53"/>
        <v>52885</v>
      </c>
    </row>
    <row r="700" spans="1:9" x14ac:dyDescent="0.2">
      <c r="A700" s="164">
        <v>7</v>
      </c>
      <c r="B700" s="996" t="s">
        <v>5373</v>
      </c>
      <c r="C700" s="1248"/>
      <c r="D700" s="164" t="str">
        <f t="shared" si="52"/>
        <v>-</v>
      </c>
      <c r="E700" s="993">
        <v>1</v>
      </c>
      <c r="F700" s="993">
        <v>0</v>
      </c>
      <c r="G700" s="994">
        <v>0</v>
      </c>
      <c r="H700" s="995">
        <v>158656</v>
      </c>
      <c r="I700" s="994">
        <f t="shared" si="53"/>
        <v>0</v>
      </c>
    </row>
    <row r="701" spans="1:9" x14ac:dyDescent="0.2">
      <c r="A701" s="164">
        <v>8</v>
      </c>
      <c r="B701" s="996" t="s">
        <v>5374</v>
      </c>
      <c r="C701" s="1248"/>
      <c r="D701" s="164" t="str">
        <f t="shared" si="52"/>
        <v>-</v>
      </c>
      <c r="E701" s="993">
        <v>1</v>
      </c>
      <c r="F701" s="993">
        <v>0.6</v>
      </c>
      <c r="G701" s="994">
        <v>634624</v>
      </c>
      <c r="H701" s="995">
        <v>740395</v>
      </c>
      <c r="I701" s="994">
        <f t="shared" si="53"/>
        <v>52885</v>
      </c>
    </row>
    <row r="702" spans="1:9" x14ac:dyDescent="0.2">
      <c r="A702" s="164">
        <v>9</v>
      </c>
      <c r="B702" s="996" t="s">
        <v>5375</v>
      </c>
      <c r="C702" s="1248"/>
      <c r="D702" s="164" t="str">
        <f t="shared" si="52"/>
        <v>-</v>
      </c>
      <c r="E702" s="993">
        <v>1</v>
      </c>
      <c r="F702" s="993">
        <v>0.6</v>
      </c>
      <c r="G702" s="994">
        <v>634624</v>
      </c>
      <c r="H702" s="995">
        <v>634624</v>
      </c>
      <c r="I702" s="994">
        <f t="shared" si="53"/>
        <v>52885</v>
      </c>
    </row>
    <row r="703" spans="1:9" x14ac:dyDescent="0.2">
      <c r="A703" s="164">
        <v>10</v>
      </c>
      <c r="B703" s="996" t="s">
        <v>4608</v>
      </c>
      <c r="C703" s="1248"/>
      <c r="D703" s="164" t="str">
        <f t="shared" si="52"/>
        <v>-</v>
      </c>
      <c r="E703" s="993">
        <v>1</v>
      </c>
      <c r="F703" s="993">
        <v>0.6</v>
      </c>
      <c r="G703" s="994">
        <v>634624</v>
      </c>
      <c r="H703" s="995">
        <v>634624</v>
      </c>
      <c r="I703" s="994">
        <f t="shared" si="53"/>
        <v>52885</v>
      </c>
    </row>
    <row r="704" spans="1:9" x14ac:dyDescent="0.2">
      <c r="A704" s="164">
        <v>11</v>
      </c>
      <c r="B704" s="996" t="s">
        <v>5376</v>
      </c>
      <c r="C704" s="1248"/>
      <c r="D704" s="164" t="str">
        <f t="shared" si="52"/>
        <v>+</v>
      </c>
      <c r="E704" s="993">
        <v>1</v>
      </c>
      <c r="F704" s="993">
        <v>1</v>
      </c>
      <c r="G704" s="994">
        <v>1057706</v>
      </c>
      <c r="H704" s="995">
        <v>1057706</v>
      </c>
      <c r="I704" s="994">
        <f t="shared" si="53"/>
        <v>88142</v>
      </c>
    </row>
    <row r="705" spans="1:9" x14ac:dyDescent="0.2">
      <c r="A705" s="164">
        <v>12</v>
      </c>
      <c r="B705" s="996" t="s">
        <v>5377</v>
      </c>
      <c r="C705" s="1248"/>
      <c r="D705" s="164" t="str">
        <f t="shared" si="52"/>
        <v>-</v>
      </c>
      <c r="E705" s="993">
        <v>1</v>
      </c>
      <c r="F705" s="993">
        <v>0.6</v>
      </c>
      <c r="G705" s="994">
        <v>634624</v>
      </c>
      <c r="H705" s="995">
        <v>634624</v>
      </c>
      <c r="I705" s="994">
        <f t="shared" si="53"/>
        <v>52885</v>
      </c>
    </row>
    <row r="706" spans="1:9" x14ac:dyDescent="0.2">
      <c r="A706" s="164">
        <v>13</v>
      </c>
      <c r="B706" s="996" t="s">
        <v>5378</v>
      </c>
      <c r="C706" s="1248"/>
      <c r="D706" s="164" t="str">
        <f t="shared" si="52"/>
        <v>+</v>
      </c>
      <c r="E706" s="993">
        <v>1</v>
      </c>
      <c r="F706" s="993">
        <v>1</v>
      </c>
      <c r="G706" s="994">
        <v>1057706</v>
      </c>
      <c r="H706" s="995">
        <v>1057706</v>
      </c>
      <c r="I706" s="994">
        <f t="shared" si="53"/>
        <v>88142</v>
      </c>
    </row>
    <row r="707" spans="1:9" x14ac:dyDescent="0.2">
      <c r="A707" s="164">
        <v>14</v>
      </c>
      <c r="B707" s="996" t="s">
        <v>2109</v>
      </c>
      <c r="C707" s="1248"/>
      <c r="D707" s="164" t="str">
        <f t="shared" si="52"/>
        <v>+</v>
      </c>
      <c r="E707" s="993">
        <v>1</v>
      </c>
      <c r="F707" s="993">
        <v>1</v>
      </c>
      <c r="G707" s="994">
        <v>1057706</v>
      </c>
      <c r="H707" s="995">
        <v>1057706</v>
      </c>
      <c r="I707" s="994">
        <f t="shared" si="53"/>
        <v>88142</v>
      </c>
    </row>
    <row r="708" spans="1:9" x14ac:dyDescent="0.2">
      <c r="A708" s="164">
        <v>15</v>
      </c>
      <c r="B708" s="996" t="s">
        <v>4609</v>
      </c>
      <c r="C708" s="1248"/>
      <c r="D708" s="164" t="str">
        <f t="shared" si="52"/>
        <v>-</v>
      </c>
      <c r="E708" s="993">
        <v>1</v>
      </c>
      <c r="F708" s="993">
        <v>0.6</v>
      </c>
      <c r="G708" s="994">
        <v>634624</v>
      </c>
      <c r="H708" s="995">
        <v>634624</v>
      </c>
      <c r="I708" s="994">
        <f t="shared" si="53"/>
        <v>52885</v>
      </c>
    </row>
    <row r="709" spans="1:9" x14ac:dyDescent="0.2">
      <c r="A709" s="164">
        <v>16</v>
      </c>
      <c r="B709" s="996" t="s">
        <v>4610</v>
      </c>
      <c r="C709" s="1248"/>
      <c r="D709" s="164" t="str">
        <f t="shared" si="52"/>
        <v>+</v>
      </c>
      <c r="E709" s="993">
        <v>1</v>
      </c>
      <c r="F709" s="993">
        <v>1</v>
      </c>
      <c r="G709" s="994">
        <v>1057706</v>
      </c>
      <c r="H709" s="995">
        <v>1057706</v>
      </c>
      <c r="I709" s="994">
        <f t="shared" si="53"/>
        <v>88142</v>
      </c>
    </row>
    <row r="710" spans="1:9" x14ac:dyDescent="0.2">
      <c r="A710" s="164">
        <v>17</v>
      </c>
      <c r="B710" s="996" t="s">
        <v>5379</v>
      </c>
      <c r="C710" s="1248"/>
      <c r="D710" s="164" t="str">
        <f t="shared" si="52"/>
        <v>+</v>
      </c>
      <c r="E710" s="993">
        <v>1</v>
      </c>
      <c r="F710" s="993">
        <v>1</v>
      </c>
      <c r="G710" s="994">
        <v>1057706</v>
      </c>
      <c r="H710" s="995">
        <v>1057706</v>
      </c>
      <c r="I710" s="994">
        <f t="shared" si="53"/>
        <v>88142</v>
      </c>
    </row>
    <row r="711" spans="1:9" x14ac:dyDescent="0.2">
      <c r="A711" s="164">
        <v>18</v>
      </c>
      <c r="B711" s="996" t="s">
        <v>5380</v>
      </c>
      <c r="C711" s="1248"/>
      <c r="D711" s="164" t="str">
        <f t="shared" si="52"/>
        <v>-</v>
      </c>
      <c r="E711" s="993">
        <v>1</v>
      </c>
      <c r="F711" s="993">
        <v>0.6</v>
      </c>
      <c r="G711" s="994">
        <v>634624</v>
      </c>
      <c r="H711" s="995">
        <v>634624</v>
      </c>
      <c r="I711" s="994">
        <f t="shared" si="53"/>
        <v>52885</v>
      </c>
    </row>
    <row r="712" spans="1:9" x14ac:dyDescent="0.2">
      <c r="A712" s="164">
        <v>19</v>
      </c>
      <c r="B712" s="996" t="s">
        <v>2110</v>
      </c>
      <c r="C712" s="1248"/>
      <c r="D712" s="164" t="str">
        <f t="shared" si="52"/>
        <v>+</v>
      </c>
      <c r="E712" s="993">
        <v>1</v>
      </c>
      <c r="F712" s="993">
        <v>1</v>
      </c>
      <c r="G712" s="994">
        <v>1057706</v>
      </c>
      <c r="H712" s="995">
        <v>1057706</v>
      </c>
      <c r="I712" s="994">
        <f t="shared" si="53"/>
        <v>88142</v>
      </c>
    </row>
    <row r="713" spans="1:9" x14ac:dyDescent="0.2">
      <c r="A713" s="164">
        <v>20</v>
      </c>
      <c r="B713" s="996" t="s">
        <v>5381</v>
      </c>
      <c r="C713" s="1248"/>
      <c r="D713" s="164" t="str">
        <f t="shared" si="52"/>
        <v>+</v>
      </c>
      <c r="E713" s="993">
        <v>1</v>
      </c>
      <c r="F713" s="993">
        <v>1</v>
      </c>
      <c r="G713" s="994">
        <v>1057706</v>
      </c>
      <c r="H713" s="995">
        <v>1057706</v>
      </c>
      <c r="I713" s="994">
        <f t="shared" si="53"/>
        <v>88142</v>
      </c>
    </row>
    <row r="714" spans="1:9" x14ac:dyDescent="0.2">
      <c r="A714" s="164">
        <v>21</v>
      </c>
      <c r="B714" s="996" t="s">
        <v>2111</v>
      </c>
      <c r="C714" s="983" t="s">
        <v>3941</v>
      </c>
      <c r="D714" s="164" t="str">
        <f t="shared" si="52"/>
        <v>+</v>
      </c>
      <c r="E714" s="993">
        <v>1</v>
      </c>
      <c r="F714" s="993">
        <v>1</v>
      </c>
      <c r="G714" s="994">
        <v>1675622</v>
      </c>
      <c r="H714" s="995">
        <v>1675622</v>
      </c>
      <c r="I714" s="994">
        <f t="shared" si="53"/>
        <v>139635</v>
      </c>
    </row>
    <row r="715" spans="1:9" x14ac:dyDescent="0.2">
      <c r="A715" s="164"/>
      <c r="B715" s="989" t="s">
        <v>790</v>
      </c>
      <c r="C715" s="983"/>
      <c r="D715" s="164"/>
      <c r="E715" s="993"/>
      <c r="F715" s="993"/>
      <c r="G715" s="990">
        <f>SUM(G716:G752)</f>
        <v>23045473</v>
      </c>
      <c r="H715" s="991">
        <f t="shared" ref="H715:I715" si="54">SUM(H716:H752)</f>
        <v>21648190</v>
      </c>
      <c r="I715" s="990">
        <f t="shared" si="54"/>
        <v>1920448</v>
      </c>
    </row>
    <row r="716" spans="1:9" x14ac:dyDescent="0.2">
      <c r="A716" s="164">
        <v>1</v>
      </c>
      <c r="B716" s="996" t="s">
        <v>2297</v>
      </c>
      <c r="C716" s="1248" t="s">
        <v>4601</v>
      </c>
      <c r="D716" s="164" t="str">
        <f t="shared" si="52"/>
        <v>-</v>
      </c>
      <c r="E716" s="993">
        <v>0.5</v>
      </c>
      <c r="F716" s="993">
        <v>0.6</v>
      </c>
      <c r="G716" s="994">
        <v>317312</v>
      </c>
      <c r="H716" s="995">
        <v>317312</v>
      </c>
      <c r="I716" s="994">
        <f t="shared" si="53"/>
        <v>26443</v>
      </c>
    </row>
    <row r="717" spans="1:9" x14ac:dyDescent="0.2">
      <c r="A717" s="164">
        <v>2</v>
      </c>
      <c r="B717" s="996" t="s">
        <v>2295</v>
      </c>
      <c r="C717" s="1248"/>
      <c r="D717" s="164" t="str">
        <f t="shared" si="52"/>
        <v>-</v>
      </c>
      <c r="E717" s="993">
        <v>0.5</v>
      </c>
      <c r="F717" s="993">
        <v>0.6</v>
      </c>
      <c r="G717" s="994">
        <v>317312</v>
      </c>
      <c r="H717" s="995">
        <v>317312</v>
      </c>
      <c r="I717" s="994">
        <f t="shared" si="53"/>
        <v>26443</v>
      </c>
    </row>
    <row r="718" spans="1:9" x14ac:dyDescent="0.2">
      <c r="A718" s="164">
        <v>3</v>
      </c>
      <c r="B718" s="996" t="s">
        <v>5382</v>
      </c>
      <c r="C718" s="1248"/>
      <c r="D718" s="164" t="str">
        <f t="shared" si="52"/>
        <v>-</v>
      </c>
      <c r="E718" s="993">
        <v>0.5</v>
      </c>
      <c r="F718" s="993">
        <v>0.6</v>
      </c>
      <c r="G718" s="994">
        <v>317312</v>
      </c>
      <c r="H718" s="995">
        <v>79328</v>
      </c>
      <c r="I718" s="994">
        <f t="shared" si="53"/>
        <v>26443</v>
      </c>
    </row>
    <row r="719" spans="1:9" x14ac:dyDescent="0.2">
      <c r="A719" s="164">
        <v>4</v>
      </c>
      <c r="B719" s="996" t="s">
        <v>2296</v>
      </c>
      <c r="C719" s="1248"/>
      <c r="D719" s="164" t="str">
        <f t="shared" si="52"/>
        <v>-</v>
      </c>
      <c r="E719" s="993">
        <v>0.5</v>
      </c>
      <c r="F719" s="993">
        <v>0.6</v>
      </c>
      <c r="G719" s="994">
        <v>317312</v>
      </c>
      <c r="H719" s="995">
        <v>317312</v>
      </c>
      <c r="I719" s="994">
        <f t="shared" si="53"/>
        <v>26443</v>
      </c>
    </row>
    <row r="720" spans="1:9" x14ac:dyDescent="0.2">
      <c r="A720" s="164">
        <v>5</v>
      </c>
      <c r="B720" s="996" t="s">
        <v>2299</v>
      </c>
      <c r="C720" s="1248"/>
      <c r="D720" s="164" t="str">
        <f t="shared" si="52"/>
        <v>-</v>
      </c>
      <c r="E720" s="993">
        <v>0.5</v>
      </c>
      <c r="F720" s="993">
        <v>0.6</v>
      </c>
      <c r="G720" s="994">
        <v>317312</v>
      </c>
      <c r="H720" s="995">
        <v>555296</v>
      </c>
      <c r="I720" s="994">
        <f t="shared" si="53"/>
        <v>26443</v>
      </c>
    </row>
    <row r="721" spans="1:9" x14ac:dyDescent="0.2">
      <c r="A721" s="164">
        <v>6</v>
      </c>
      <c r="B721" s="996" t="s">
        <v>4625</v>
      </c>
      <c r="C721" s="1248"/>
      <c r="D721" s="164" t="str">
        <f t="shared" si="52"/>
        <v>-</v>
      </c>
      <c r="E721" s="993">
        <v>0.5</v>
      </c>
      <c r="F721" s="993">
        <v>0.6</v>
      </c>
      <c r="G721" s="994">
        <v>317312</v>
      </c>
      <c r="H721" s="995">
        <v>158656</v>
      </c>
      <c r="I721" s="994">
        <f t="shared" si="53"/>
        <v>26443</v>
      </c>
    </row>
    <row r="722" spans="1:9" x14ac:dyDescent="0.2">
      <c r="A722" s="164">
        <v>7</v>
      </c>
      <c r="B722" s="996" t="s">
        <v>5383</v>
      </c>
      <c r="C722" s="1248" t="s">
        <v>3940</v>
      </c>
      <c r="D722" s="164" t="str">
        <f t="shared" si="52"/>
        <v>-</v>
      </c>
      <c r="E722" s="993">
        <v>1</v>
      </c>
      <c r="F722" s="993">
        <v>0.6</v>
      </c>
      <c r="G722" s="994">
        <v>634624</v>
      </c>
      <c r="H722" s="995">
        <v>396640</v>
      </c>
      <c r="I722" s="994">
        <f t="shared" si="53"/>
        <v>52885</v>
      </c>
    </row>
    <row r="723" spans="1:9" x14ac:dyDescent="0.2">
      <c r="A723" s="164">
        <v>8</v>
      </c>
      <c r="B723" s="996" t="s">
        <v>5384</v>
      </c>
      <c r="C723" s="1248"/>
      <c r="D723" s="164" t="str">
        <f t="shared" si="52"/>
        <v>-</v>
      </c>
      <c r="E723" s="993">
        <v>1</v>
      </c>
      <c r="F723" s="993">
        <v>0.6</v>
      </c>
      <c r="G723" s="994">
        <v>634624</v>
      </c>
      <c r="H723" s="995">
        <v>634624</v>
      </c>
      <c r="I723" s="994">
        <f t="shared" si="53"/>
        <v>52885</v>
      </c>
    </row>
    <row r="724" spans="1:9" x14ac:dyDescent="0.2">
      <c r="A724" s="164">
        <v>9</v>
      </c>
      <c r="B724" s="996" t="s">
        <v>2300</v>
      </c>
      <c r="C724" s="1248"/>
      <c r="D724" s="164" t="str">
        <f t="shared" si="52"/>
        <v>-</v>
      </c>
      <c r="E724" s="993">
        <v>1</v>
      </c>
      <c r="F724" s="993">
        <v>0.6</v>
      </c>
      <c r="G724" s="994">
        <v>634624</v>
      </c>
      <c r="H724" s="995">
        <v>634624</v>
      </c>
      <c r="I724" s="994">
        <f t="shared" si="53"/>
        <v>52885</v>
      </c>
    </row>
    <row r="725" spans="1:9" x14ac:dyDescent="0.2">
      <c r="A725" s="164">
        <v>10</v>
      </c>
      <c r="B725" s="996" t="s">
        <v>2304</v>
      </c>
      <c r="C725" s="1248"/>
      <c r="D725" s="164" t="str">
        <f t="shared" si="52"/>
        <v>-</v>
      </c>
      <c r="E725" s="993">
        <v>1</v>
      </c>
      <c r="F725" s="993">
        <v>0.6</v>
      </c>
      <c r="G725" s="994">
        <v>634624</v>
      </c>
      <c r="H725" s="995">
        <v>634624</v>
      </c>
      <c r="I725" s="994">
        <f t="shared" si="53"/>
        <v>52885</v>
      </c>
    </row>
    <row r="726" spans="1:9" x14ac:dyDescent="0.2">
      <c r="A726" s="164">
        <v>11</v>
      </c>
      <c r="B726" s="996" t="s">
        <v>2310</v>
      </c>
      <c r="C726" s="1248"/>
      <c r="D726" s="164" t="str">
        <f t="shared" si="52"/>
        <v>-</v>
      </c>
      <c r="E726" s="993">
        <v>1</v>
      </c>
      <c r="F726" s="993">
        <v>0.6</v>
      </c>
      <c r="G726" s="994">
        <v>634624</v>
      </c>
      <c r="H726" s="995">
        <v>634624</v>
      </c>
      <c r="I726" s="994">
        <f t="shared" si="53"/>
        <v>52885</v>
      </c>
    </row>
    <row r="727" spans="1:9" x14ac:dyDescent="0.2">
      <c r="A727" s="164">
        <v>12</v>
      </c>
      <c r="B727" s="996" t="s">
        <v>2306</v>
      </c>
      <c r="C727" s="1248"/>
      <c r="D727" s="164" t="str">
        <f t="shared" si="52"/>
        <v>-</v>
      </c>
      <c r="E727" s="993">
        <v>1</v>
      </c>
      <c r="F727" s="993">
        <v>0.6</v>
      </c>
      <c r="G727" s="994">
        <v>634624</v>
      </c>
      <c r="H727" s="995">
        <v>634624</v>
      </c>
      <c r="I727" s="994">
        <f t="shared" si="53"/>
        <v>52885</v>
      </c>
    </row>
    <row r="728" spans="1:9" x14ac:dyDescent="0.2">
      <c r="A728" s="164">
        <v>13</v>
      </c>
      <c r="B728" s="996" t="s">
        <v>2301</v>
      </c>
      <c r="C728" s="1248"/>
      <c r="D728" s="164" t="str">
        <f t="shared" si="52"/>
        <v>-</v>
      </c>
      <c r="E728" s="993">
        <v>1</v>
      </c>
      <c r="F728" s="993">
        <v>0.6</v>
      </c>
      <c r="G728" s="994">
        <v>634624</v>
      </c>
      <c r="H728" s="995">
        <v>634624</v>
      </c>
      <c r="I728" s="994">
        <f t="shared" si="53"/>
        <v>52885</v>
      </c>
    </row>
    <row r="729" spans="1:9" x14ac:dyDescent="0.2">
      <c r="A729" s="164">
        <v>14</v>
      </c>
      <c r="B729" s="996" t="s">
        <v>5385</v>
      </c>
      <c r="C729" s="1248"/>
      <c r="D729" s="164" t="str">
        <f t="shared" si="52"/>
        <v>-</v>
      </c>
      <c r="E729" s="993">
        <v>1</v>
      </c>
      <c r="F729" s="993">
        <v>0.6</v>
      </c>
      <c r="G729" s="994">
        <v>634624</v>
      </c>
      <c r="H729" s="995">
        <v>634624</v>
      </c>
      <c r="I729" s="994">
        <f t="shared" si="53"/>
        <v>52885</v>
      </c>
    </row>
    <row r="730" spans="1:9" x14ac:dyDescent="0.2">
      <c r="A730" s="164">
        <v>15</v>
      </c>
      <c r="B730" s="996" t="s">
        <v>2303</v>
      </c>
      <c r="C730" s="1248"/>
      <c r="D730" s="164" t="str">
        <f t="shared" si="52"/>
        <v>-</v>
      </c>
      <c r="E730" s="993">
        <v>1</v>
      </c>
      <c r="F730" s="993">
        <v>0.6</v>
      </c>
      <c r="G730" s="994">
        <v>634624</v>
      </c>
      <c r="H730" s="995">
        <v>634624</v>
      </c>
      <c r="I730" s="994">
        <f t="shared" si="53"/>
        <v>52885</v>
      </c>
    </row>
    <row r="731" spans="1:9" x14ac:dyDescent="0.2">
      <c r="A731" s="164">
        <v>16</v>
      </c>
      <c r="B731" s="996" t="s">
        <v>2308</v>
      </c>
      <c r="C731" s="1248"/>
      <c r="D731" s="164" t="str">
        <f t="shared" si="52"/>
        <v>-</v>
      </c>
      <c r="E731" s="993">
        <v>1</v>
      </c>
      <c r="F731" s="993">
        <v>0.6</v>
      </c>
      <c r="G731" s="994">
        <v>634624</v>
      </c>
      <c r="H731" s="995">
        <v>634624</v>
      </c>
      <c r="I731" s="994">
        <f t="shared" si="53"/>
        <v>52885</v>
      </c>
    </row>
    <row r="732" spans="1:9" x14ac:dyDescent="0.2">
      <c r="A732" s="164">
        <v>17</v>
      </c>
      <c r="B732" s="996" t="s">
        <v>2305</v>
      </c>
      <c r="C732" s="1248"/>
      <c r="D732" s="164" t="str">
        <f t="shared" si="52"/>
        <v>-</v>
      </c>
      <c r="E732" s="993">
        <v>1</v>
      </c>
      <c r="F732" s="993">
        <v>0.6</v>
      </c>
      <c r="G732" s="994">
        <v>634624</v>
      </c>
      <c r="H732" s="995">
        <v>634624</v>
      </c>
      <c r="I732" s="994">
        <f t="shared" si="53"/>
        <v>52885</v>
      </c>
    </row>
    <row r="733" spans="1:9" ht="25.5" x14ac:dyDescent="0.2">
      <c r="A733" s="164">
        <v>18</v>
      </c>
      <c r="B733" s="996" t="s">
        <v>5386</v>
      </c>
      <c r="C733" s="1248"/>
      <c r="D733" s="164" t="str">
        <f t="shared" si="52"/>
        <v>-</v>
      </c>
      <c r="E733" s="993">
        <v>1</v>
      </c>
      <c r="F733" s="993">
        <v>0.6</v>
      </c>
      <c r="G733" s="994">
        <v>634624</v>
      </c>
      <c r="H733" s="995">
        <v>634624</v>
      </c>
      <c r="I733" s="994">
        <f t="shared" si="53"/>
        <v>52885</v>
      </c>
    </row>
    <row r="734" spans="1:9" x14ac:dyDescent="0.2">
      <c r="A734" s="164">
        <v>19</v>
      </c>
      <c r="B734" s="996" t="s">
        <v>2307</v>
      </c>
      <c r="C734" s="1248"/>
      <c r="D734" s="164" t="str">
        <f t="shared" si="52"/>
        <v>-</v>
      </c>
      <c r="E734" s="993">
        <v>1</v>
      </c>
      <c r="F734" s="993">
        <v>0.6</v>
      </c>
      <c r="G734" s="994">
        <v>634624</v>
      </c>
      <c r="H734" s="995">
        <v>634624</v>
      </c>
      <c r="I734" s="994">
        <f t="shared" si="53"/>
        <v>52885</v>
      </c>
    </row>
    <row r="735" spans="1:9" x14ac:dyDescent="0.2">
      <c r="A735" s="164">
        <v>20</v>
      </c>
      <c r="B735" s="996" t="s">
        <v>2302</v>
      </c>
      <c r="C735" s="1248"/>
      <c r="D735" s="164" t="str">
        <f t="shared" si="52"/>
        <v>-</v>
      </c>
      <c r="E735" s="993">
        <v>1</v>
      </c>
      <c r="F735" s="993">
        <v>0.6</v>
      </c>
      <c r="G735" s="994">
        <v>634624</v>
      </c>
      <c r="H735" s="995">
        <v>634624</v>
      </c>
      <c r="I735" s="994">
        <f t="shared" si="53"/>
        <v>52885</v>
      </c>
    </row>
    <row r="736" spans="1:9" x14ac:dyDescent="0.2">
      <c r="A736" s="164">
        <v>21</v>
      </c>
      <c r="B736" s="996" t="s">
        <v>4626</v>
      </c>
      <c r="C736" s="1248"/>
      <c r="D736" s="164" t="str">
        <f t="shared" si="52"/>
        <v>-</v>
      </c>
      <c r="E736" s="993">
        <v>1</v>
      </c>
      <c r="F736" s="993">
        <v>0.6</v>
      </c>
      <c r="G736" s="994">
        <v>634624</v>
      </c>
      <c r="H736" s="995">
        <v>317312</v>
      </c>
      <c r="I736" s="994">
        <f t="shared" si="53"/>
        <v>52885</v>
      </c>
    </row>
    <row r="737" spans="1:9" x14ac:dyDescent="0.2">
      <c r="A737" s="164">
        <v>22</v>
      </c>
      <c r="B737" s="996" t="s">
        <v>2309</v>
      </c>
      <c r="C737" s="1248"/>
      <c r="D737" s="164" t="str">
        <f t="shared" si="52"/>
        <v>-</v>
      </c>
      <c r="E737" s="993">
        <v>1</v>
      </c>
      <c r="F737" s="993">
        <v>0.6</v>
      </c>
      <c r="G737" s="994">
        <v>634624</v>
      </c>
      <c r="H737" s="995">
        <v>634624</v>
      </c>
      <c r="I737" s="994">
        <f t="shared" si="53"/>
        <v>52885</v>
      </c>
    </row>
    <row r="738" spans="1:9" x14ac:dyDescent="0.2">
      <c r="A738" s="164">
        <v>23</v>
      </c>
      <c r="B738" s="996" t="s">
        <v>5387</v>
      </c>
      <c r="C738" s="1248"/>
      <c r="D738" s="164" t="str">
        <f t="shared" si="52"/>
        <v>-</v>
      </c>
      <c r="E738" s="993">
        <v>1</v>
      </c>
      <c r="F738" s="993">
        <v>0.6</v>
      </c>
      <c r="G738" s="994">
        <v>634624</v>
      </c>
      <c r="H738" s="995">
        <v>634624</v>
      </c>
      <c r="I738" s="994">
        <f t="shared" si="53"/>
        <v>52885</v>
      </c>
    </row>
    <row r="739" spans="1:9" x14ac:dyDescent="0.2">
      <c r="A739" s="164">
        <v>24</v>
      </c>
      <c r="B739" s="996" t="s">
        <v>5388</v>
      </c>
      <c r="C739" s="1248"/>
      <c r="D739" s="164" t="str">
        <f t="shared" si="52"/>
        <v>-</v>
      </c>
      <c r="E739" s="993">
        <v>1</v>
      </c>
      <c r="F739" s="993">
        <v>0.6</v>
      </c>
      <c r="G739" s="994">
        <v>634624</v>
      </c>
      <c r="H739" s="995">
        <v>634624</v>
      </c>
      <c r="I739" s="994">
        <f t="shared" si="53"/>
        <v>52885</v>
      </c>
    </row>
    <row r="740" spans="1:9" x14ac:dyDescent="0.2">
      <c r="A740" s="164">
        <v>25</v>
      </c>
      <c r="B740" s="996" t="s">
        <v>2311</v>
      </c>
      <c r="C740" s="1248"/>
      <c r="D740" s="164" t="str">
        <f t="shared" si="52"/>
        <v>-</v>
      </c>
      <c r="E740" s="993">
        <v>1</v>
      </c>
      <c r="F740" s="993">
        <v>0.6</v>
      </c>
      <c r="G740" s="994">
        <v>634624</v>
      </c>
      <c r="H740" s="995">
        <v>634624</v>
      </c>
      <c r="I740" s="994">
        <f t="shared" si="53"/>
        <v>52885</v>
      </c>
    </row>
    <row r="741" spans="1:9" x14ac:dyDescent="0.2">
      <c r="A741" s="164">
        <v>26</v>
      </c>
      <c r="B741" s="996" t="s">
        <v>2023</v>
      </c>
      <c r="C741" s="1248"/>
      <c r="D741" s="164" t="str">
        <f t="shared" si="52"/>
        <v>-</v>
      </c>
      <c r="E741" s="993">
        <v>1</v>
      </c>
      <c r="F741" s="993">
        <v>0.6</v>
      </c>
      <c r="G741" s="994">
        <v>634624</v>
      </c>
      <c r="H741" s="995">
        <v>634624</v>
      </c>
      <c r="I741" s="994">
        <f t="shared" si="53"/>
        <v>52885</v>
      </c>
    </row>
    <row r="742" spans="1:9" x14ac:dyDescent="0.2">
      <c r="A742" s="164">
        <v>27</v>
      </c>
      <c r="B742" s="996" t="s">
        <v>2313</v>
      </c>
      <c r="C742" s="1248"/>
      <c r="D742" s="164" t="str">
        <f t="shared" si="52"/>
        <v>-</v>
      </c>
      <c r="E742" s="993">
        <v>1</v>
      </c>
      <c r="F742" s="993">
        <v>0.6</v>
      </c>
      <c r="G742" s="994">
        <v>634624</v>
      </c>
      <c r="H742" s="995">
        <v>634624</v>
      </c>
      <c r="I742" s="994">
        <f t="shared" si="53"/>
        <v>52885</v>
      </c>
    </row>
    <row r="743" spans="1:9" x14ac:dyDescent="0.2">
      <c r="A743" s="164">
        <v>28</v>
      </c>
      <c r="B743" s="996" t="s">
        <v>2312</v>
      </c>
      <c r="C743" s="1248"/>
      <c r="D743" s="164" t="str">
        <f t="shared" si="52"/>
        <v>-</v>
      </c>
      <c r="E743" s="993">
        <v>1</v>
      </c>
      <c r="F743" s="993">
        <v>0.6</v>
      </c>
      <c r="G743" s="994">
        <v>634624</v>
      </c>
      <c r="H743" s="995">
        <v>634624</v>
      </c>
      <c r="I743" s="994">
        <f t="shared" si="53"/>
        <v>52885</v>
      </c>
    </row>
    <row r="744" spans="1:9" x14ac:dyDescent="0.2">
      <c r="A744" s="164">
        <v>29</v>
      </c>
      <c r="B744" s="996" t="s">
        <v>2314</v>
      </c>
      <c r="C744" s="1248"/>
      <c r="D744" s="164" t="str">
        <f t="shared" si="52"/>
        <v>-</v>
      </c>
      <c r="E744" s="993">
        <v>1</v>
      </c>
      <c r="F744" s="993">
        <v>0.6</v>
      </c>
      <c r="G744" s="994">
        <v>634624</v>
      </c>
      <c r="H744" s="995">
        <v>634624</v>
      </c>
      <c r="I744" s="994">
        <f t="shared" si="53"/>
        <v>52885</v>
      </c>
    </row>
    <row r="745" spans="1:9" x14ac:dyDescent="0.2">
      <c r="A745" s="164">
        <v>30</v>
      </c>
      <c r="B745" s="996" t="s">
        <v>2315</v>
      </c>
      <c r="C745" s="1248"/>
      <c r="D745" s="164" t="str">
        <f t="shared" si="52"/>
        <v>-</v>
      </c>
      <c r="E745" s="993">
        <v>1</v>
      </c>
      <c r="F745" s="993">
        <v>0.6</v>
      </c>
      <c r="G745" s="994">
        <v>634624</v>
      </c>
      <c r="H745" s="995">
        <v>634624</v>
      </c>
      <c r="I745" s="994">
        <f t="shared" si="53"/>
        <v>52885</v>
      </c>
    </row>
    <row r="746" spans="1:9" x14ac:dyDescent="0.2">
      <c r="A746" s="164">
        <v>31</v>
      </c>
      <c r="B746" s="996" t="s">
        <v>5389</v>
      </c>
      <c r="C746" s="1248"/>
      <c r="D746" s="164" t="str">
        <f t="shared" si="52"/>
        <v>+</v>
      </c>
      <c r="E746" s="993">
        <v>1</v>
      </c>
      <c r="F746" s="993">
        <v>1</v>
      </c>
      <c r="G746" s="994">
        <v>1057706</v>
      </c>
      <c r="H746" s="995">
        <v>1057706</v>
      </c>
      <c r="I746" s="994">
        <f t="shared" si="53"/>
        <v>88142</v>
      </c>
    </row>
    <row r="747" spans="1:9" x14ac:dyDescent="0.2">
      <c r="A747" s="164">
        <v>32</v>
      </c>
      <c r="B747" s="996" t="s">
        <v>2316</v>
      </c>
      <c r="C747" s="1248"/>
      <c r="D747" s="164" t="str">
        <f t="shared" si="52"/>
        <v>-</v>
      </c>
      <c r="E747" s="993">
        <v>1</v>
      </c>
      <c r="F747" s="993">
        <v>0.6</v>
      </c>
      <c r="G747" s="994">
        <v>634624</v>
      </c>
      <c r="H747" s="995">
        <v>634624</v>
      </c>
      <c r="I747" s="994">
        <f t="shared" si="53"/>
        <v>52885</v>
      </c>
    </row>
    <row r="748" spans="1:9" x14ac:dyDescent="0.2">
      <c r="A748" s="164">
        <v>33</v>
      </c>
      <c r="B748" s="996" t="s">
        <v>4627</v>
      </c>
      <c r="C748" s="1248"/>
      <c r="D748" s="164" t="str">
        <f t="shared" si="52"/>
        <v>-</v>
      </c>
      <c r="E748" s="993">
        <v>1</v>
      </c>
      <c r="F748" s="993">
        <v>0.6</v>
      </c>
      <c r="G748" s="994">
        <v>634624</v>
      </c>
      <c r="H748" s="995">
        <v>317312</v>
      </c>
      <c r="I748" s="994">
        <f t="shared" si="53"/>
        <v>52885</v>
      </c>
    </row>
    <row r="749" spans="1:9" x14ac:dyDescent="0.2">
      <c r="A749" s="164">
        <v>34</v>
      </c>
      <c r="B749" s="996" t="s">
        <v>2318</v>
      </c>
      <c r="C749" s="1248"/>
      <c r="D749" s="164" t="str">
        <f t="shared" si="52"/>
        <v>-</v>
      </c>
      <c r="E749" s="993">
        <v>1</v>
      </c>
      <c r="F749" s="993">
        <v>0.6</v>
      </c>
      <c r="G749" s="994">
        <v>634624</v>
      </c>
      <c r="H749" s="995">
        <v>634624</v>
      </c>
      <c r="I749" s="994">
        <f t="shared" si="53"/>
        <v>52885</v>
      </c>
    </row>
    <row r="750" spans="1:9" x14ac:dyDescent="0.2">
      <c r="A750" s="164">
        <v>35</v>
      </c>
      <c r="B750" s="996" t="s">
        <v>2317</v>
      </c>
      <c r="C750" s="1248"/>
      <c r="D750" s="164" t="str">
        <f t="shared" si="52"/>
        <v>-</v>
      </c>
      <c r="E750" s="993">
        <v>1</v>
      </c>
      <c r="F750" s="993">
        <v>0.6</v>
      </c>
      <c r="G750" s="994">
        <v>634624</v>
      </c>
      <c r="H750" s="994">
        <v>634624</v>
      </c>
      <c r="I750" s="994">
        <f t="shared" si="53"/>
        <v>52885</v>
      </c>
    </row>
    <row r="751" spans="1:9" x14ac:dyDescent="0.2">
      <c r="A751" s="164">
        <v>36</v>
      </c>
      <c r="B751" s="996" t="s">
        <v>2129</v>
      </c>
      <c r="C751" s="1248"/>
      <c r="D751" s="164" t="str">
        <f t="shared" si="52"/>
        <v>+</v>
      </c>
      <c r="E751" s="993">
        <v>1</v>
      </c>
      <c r="F751" s="993">
        <v>1</v>
      </c>
      <c r="G751" s="994">
        <v>1057706</v>
      </c>
      <c r="H751" s="995">
        <v>1107459</v>
      </c>
      <c r="I751" s="994">
        <f t="shared" si="53"/>
        <v>88142</v>
      </c>
    </row>
    <row r="752" spans="1:9" x14ac:dyDescent="0.2">
      <c r="A752" s="164">
        <v>37</v>
      </c>
      <c r="B752" s="996" t="s">
        <v>2319</v>
      </c>
      <c r="C752" s="983" t="s">
        <v>3941</v>
      </c>
      <c r="D752" s="164" t="str">
        <f t="shared" si="52"/>
        <v>-</v>
      </c>
      <c r="E752" s="993">
        <v>1</v>
      </c>
      <c r="F752" s="997" t="s">
        <v>5163</v>
      </c>
      <c r="G752" s="994">
        <v>1256717</v>
      </c>
      <c r="H752" s="995">
        <v>840945</v>
      </c>
      <c r="I752" s="994">
        <f t="shared" si="53"/>
        <v>104726</v>
      </c>
    </row>
    <row r="753" spans="1:9" x14ac:dyDescent="0.2">
      <c r="A753" s="164"/>
      <c r="B753" s="989" t="s">
        <v>791</v>
      </c>
      <c r="C753" s="983"/>
      <c r="D753" s="164"/>
      <c r="E753" s="993"/>
      <c r="F753" s="993"/>
      <c r="G753" s="990">
        <f>SUM(G754:G779)</f>
        <v>17516160</v>
      </c>
      <c r="H753" s="991">
        <f t="shared" ref="H753:I753" si="55">SUM(H754:H779)</f>
        <v>16120962</v>
      </c>
      <c r="I753" s="990">
        <f t="shared" si="55"/>
        <v>1459673</v>
      </c>
    </row>
    <row r="754" spans="1:9" x14ac:dyDescent="0.2">
      <c r="A754" s="164">
        <v>1</v>
      </c>
      <c r="B754" s="996" t="s">
        <v>5390</v>
      </c>
      <c r="C754" s="1248" t="s">
        <v>4601</v>
      </c>
      <c r="D754" s="164" t="str">
        <f t="shared" ref="D754:D817" si="56">IF(F754=1,"+","-")</f>
        <v>-</v>
      </c>
      <c r="E754" s="993">
        <v>0.5</v>
      </c>
      <c r="F754" s="993">
        <v>0.6</v>
      </c>
      <c r="G754" s="994">
        <v>317312</v>
      </c>
      <c r="H754" s="995">
        <v>317312</v>
      </c>
      <c r="I754" s="994">
        <f t="shared" ref="I754:I817" si="57">G754/12</f>
        <v>26443</v>
      </c>
    </row>
    <row r="755" spans="1:9" x14ac:dyDescent="0.2">
      <c r="A755" s="164">
        <v>2</v>
      </c>
      <c r="B755" s="996" t="s">
        <v>5391</v>
      </c>
      <c r="C755" s="1248"/>
      <c r="D755" s="164" t="str">
        <f t="shared" si="56"/>
        <v>-</v>
      </c>
      <c r="E755" s="993">
        <v>0.5</v>
      </c>
      <c r="F755" s="993">
        <v>0.6</v>
      </c>
      <c r="G755" s="994">
        <v>317312</v>
      </c>
      <c r="H755" s="995">
        <v>79328</v>
      </c>
      <c r="I755" s="994">
        <f t="shared" si="57"/>
        <v>26443</v>
      </c>
    </row>
    <row r="756" spans="1:9" x14ac:dyDescent="0.2">
      <c r="A756" s="164">
        <v>3</v>
      </c>
      <c r="B756" s="996" t="s">
        <v>5392</v>
      </c>
      <c r="C756" s="1258" t="s">
        <v>3940</v>
      </c>
      <c r="D756" s="164" t="str">
        <f t="shared" si="56"/>
        <v>-</v>
      </c>
      <c r="E756" s="993">
        <v>1</v>
      </c>
      <c r="F756" s="993">
        <v>0.6</v>
      </c>
      <c r="G756" s="994">
        <v>634624</v>
      </c>
      <c r="H756" s="995">
        <v>396640</v>
      </c>
      <c r="I756" s="994">
        <f t="shared" si="57"/>
        <v>52885</v>
      </c>
    </row>
    <row r="757" spans="1:9" x14ac:dyDescent="0.2">
      <c r="A757" s="164">
        <v>4</v>
      </c>
      <c r="B757" s="996" t="s">
        <v>5393</v>
      </c>
      <c r="C757" s="1251"/>
      <c r="D757" s="164" t="str">
        <f t="shared" si="56"/>
        <v>-</v>
      </c>
      <c r="E757" s="993">
        <v>1</v>
      </c>
      <c r="F757" s="993">
        <v>0.6</v>
      </c>
      <c r="G757" s="994">
        <v>634624</v>
      </c>
      <c r="H757" s="995">
        <v>555296</v>
      </c>
      <c r="I757" s="994">
        <f t="shared" si="57"/>
        <v>52885</v>
      </c>
    </row>
    <row r="758" spans="1:9" x14ac:dyDescent="0.2">
      <c r="A758" s="164">
        <v>5</v>
      </c>
      <c r="B758" s="996" t="s">
        <v>5394</v>
      </c>
      <c r="C758" s="1251"/>
      <c r="D758" s="164" t="str">
        <f t="shared" si="56"/>
        <v>-</v>
      </c>
      <c r="E758" s="993">
        <v>1</v>
      </c>
      <c r="F758" s="993">
        <v>0.6</v>
      </c>
      <c r="G758" s="994">
        <v>634624</v>
      </c>
      <c r="H758" s="995">
        <v>634624</v>
      </c>
      <c r="I758" s="994">
        <f t="shared" si="57"/>
        <v>52885</v>
      </c>
    </row>
    <row r="759" spans="1:9" x14ac:dyDescent="0.2">
      <c r="A759" s="164">
        <v>6</v>
      </c>
      <c r="B759" s="996" t="s">
        <v>5395</v>
      </c>
      <c r="C759" s="1251"/>
      <c r="D759" s="164" t="str">
        <f t="shared" si="56"/>
        <v>-</v>
      </c>
      <c r="E759" s="993">
        <v>1</v>
      </c>
      <c r="F759" s="993">
        <v>0.6</v>
      </c>
      <c r="G759" s="994">
        <v>634624</v>
      </c>
      <c r="H759" s="995">
        <v>158656</v>
      </c>
      <c r="I759" s="994">
        <f t="shared" si="57"/>
        <v>52885</v>
      </c>
    </row>
    <row r="760" spans="1:9" x14ac:dyDescent="0.2">
      <c r="A760" s="164">
        <v>7</v>
      </c>
      <c r="B760" s="996" t="s">
        <v>5396</v>
      </c>
      <c r="C760" s="1251"/>
      <c r="D760" s="164" t="str">
        <f t="shared" si="56"/>
        <v>-</v>
      </c>
      <c r="E760" s="993">
        <v>1</v>
      </c>
      <c r="F760" s="993">
        <v>0.6</v>
      </c>
      <c r="G760" s="994">
        <v>634624</v>
      </c>
      <c r="H760" s="995">
        <v>634624</v>
      </c>
      <c r="I760" s="994">
        <f t="shared" si="57"/>
        <v>52885</v>
      </c>
    </row>
    <row r="761" spans="1:9" x14ac:dyDescent="0.2">
      <c r="A761" s="164">
        <v>8</v>
      </c>
      <c r="B761" s="996" t="s">
        <v>5397</v>
      </c>
      <c r="C761" s="1251"/>
      <c r="D761" s="164" t="str">
        <f t="shared" si="56"/>
        <v>-</v>
      </c>
      <c r="E761" s="993">
        <v>1</v>
      </c>
      <c r="F761" s="993">
        <v>0.6</v>
      </c>
      <c r="G761" s="994">
        <v>634624</v>
      </c>
      <c r="H761" s="995">
        <v>634624</v>
      </c>
      <c r="I761" s="994">
        <f t="shared" si="57"/>
        <v>52885</v>
      </c>
    </row>
    <row r="762" spans="1:9" x14ac:dyDescent="0.2">
      <c r="A762" s="164">
        <v>9</v>
      </c>
      <c r="B762" s="996" t="s">
        <v>4629</v>
      </c>
      <c r="C762" s="1251"/>
      <c r="D762" s="164" t="str">
        <f t="shared" si="56"/>
        <v>-</v>
      </c>
      <c r="E762" s="993">
        <v>1</v>
      </c>
      <c r="F762" s="993">
        <v>0.6</v>
      </c>
      <c r="G762" s="994">
        <v>634624</v>
      </c>
      <c r="H762" s="995">
        <v>634624</v>
      </c>
      <c r="I762" s="994">
        <f t="shared" si="57"/>
        <v>52885</v>
      </c>
    </row>
    <row r="763" spans="1:9" x14ac:dyDescent="0.2">
      <c r="A763" s="164">
        <v>10</v>
      </c>
      <c r="B763" s="996" t="s">
        <v>2033</v>
      </c>
      <c r="C763" s="1251"/>
      <c r="D763" s="164" t="str">
        <f t="shared" si="56"/>
        <v>-</v>
      </c>
      <c r="E763" s="993">
        <v>1</v>
      </c>
      <c r="F763" s="993">
        <v>0.6</v>
      </c>
      <c r="G763" s="994">
        <v>634624</v>
      </c>
      <c r="H763" s="995">
        <v>158656</v>
      </c>
      <c r="I763" s="994">
        <f t="shared" si="57"/>
        <v>52885</v>
      </c>
    </row>
    <row r="764" spans="1:9" x14ac:dyDescent="0.2">
      <c r="A764" s="164">
        <v>11</v>
      </c>
      <c r="B764" s="996" t="s">
        <v>5398</v>
      </c>
      <c r="C764" s="1251"/>
      <c r="D764" s="164" t="str">
        <f t="shared" si="56"/>
        <v>-</v>
      </c>
      <c r="E764" s="993">
        <v>1</v>
      </c>
      <c r="F764" s="993">
        <v>0.6</v>
      </c>
      <c r="G764" s="994">
        <v>634624</v>
      </c>
      <c r="H764" s="995">
        <v>634624</v>
      </c>
      <c r="I764" s="994">
        <f t="shared" si="57"/>
        <v>52885</v>
      </c>
    </row>
    <row r="765" spans="1:9" x14ac:dyDescent="0.2">
      <c r="A765" s="164">
        <v>12</v>
      </c>
      <c r="B765" s="996" t="s">
        <v>5399</v>
      </c>
      <c r="C765" s="1251"/>
      <c r="D765" s="164" t="str">
        <f t="shared" si="56"/>
        <v>-</v>
      </c>
      <c r="E765" s="993">
        <v>1</v>
      </c>
      <c r="F765" s="993">
        <v>0.6</v>
      </c>
      <c r="G765" s="994">
        <v>634624</v>
      </c>
      <c r="H765" s="995">
        <v>475968</v>
      </c>
      <c r="I765" s="994">
        <f t="shared" si="57"/>
        <v>52885</v>
      </c>
    </row>
    <row r="766" spans="1:9" x14ac:dyDescent="0.2">
      <c r="A766" s="164">
        <v>13</v>
      </c>
      <c r="B766" s="996" t="s">
        <v>5400</v>
      </c>
      <c r="C766" s="1251"/>
      <c r="D766" s="164" t="str">
        <f t="shared" si="56"/>
        <v>-</v>
      </c>
      <c r="E766" s="993">
        <v>1</v>
      </c>
      <c r="F766" s="993">
        <v>0.6</v>
      </c>
      <c r="G766" s="994">
        <v>634624</v>
      </c>
      <c r="H766" s="995">
        <v>158656</v>
      </c>
      <c r="I766" s="994">
        <f t="shared" si="57"/>
        <v>52885</v>
      </c>
    </row>
    <row r="767" spans="1:9" x14ac:dyDescent="0.2">
      <c r="A767" s="164">
        <v>14</v>
      </c>
      <c r="B767" s="996" t="s">
        <v>2214</v>
      </c>
      <c r="C767" s="1251"/>
      <c r="D767" s="164" t="str">
        <f t="shared" si="56"/>
        <v>-</v>
      </c>
      <c r="E767" s="993">
        <v>1</v>
      </c>
      <c r="F767" s="993">
        <v>0.6</v>
      </c>
      <c r="G767" s="994">
        <v>634624</v>
      </c>
      <c r="H767" s="995">
        <v>634624</v>
      </c>
      <c r="I767" s="994">
        <f t="shared" si="57"/>
        <v>52885</v>
      </c>
    </row>
    <row r="768" spans="1:9" x14ac:dyDescent="0.2">
      <c r="A768" s="164">
        <v>15</v>
      </c>
      <c r="B768" s="996" t="s">
        <v>5401</v>
      </c>
      <c r="C768" s="1251"/>
      <c r="D768" s="164" t="str">
        <f t="shared" si="56"/>
        <v>-</v>
      </c>
      <c r="E768" s="993">
        <v>1</v>
      </c>
      <c r="F768" s="993">
        <v>0.6</v>
      </c>
      <c r="G768" s="994">
        <v>634624</v>
      </c>
      <c r="H768" s="995">
        <v>317312</v>
      </c>
      <c r="I768" s="994">
        <f t="shared" si="57"/>
        <v>52885</v>
      </c>
    </row>
    <row r="769" spans="1:9" x14ac:dyDescent="0.2">
      <c r="A769" s="164">
        <v>16</v>
      </c>
      <c r="B769" s="996" t="s">
        <v>5402</v>
      </c>
      <c r="C769" s="1251"/>
      <c r="D769" s="164" t="str">
        <f t="shared" si="56"/>
        <v>-</v>
      </c>
      <c r="E769" s="993">
        <v>1</v>
      </c>
      <c r="F769" s="993">
        <v>0.6</v>
      </c>
      <c r="G769" s="994">
        <v>634624</v>
      </c>
      <c r="H769" s="995">
        <v>846165</v>
      </c>
      <c r="I769" s="994">
        <f t="shared" si="57"/>
        <v>52885</v>
      </c>
    </row>
    <row r="770" spans="1:9" x14ac:dyDescent="0.2">
      <c r="A770" s="164">
        <v>17</v>
      </c>
      <c r="B770" s="996" t="s">
        <v>5403</v>
      </c>
      <c r="C770" s="1251"/>
      <c r="D770" s="164" t="str">
        <f t="shared" si="56"/>
        <v>-</v>
      </c>
      <c r="E770" s="993">
        <v>1</v>
      </c>
      <c r="F770" s="993">
        <v>0.6</v>
      </c>
      <c r="G770" s="994">
        <v>634624</v>
      </c>
      <c r="H770" s="995">
        <v>475968</v>
      </c>
      <c r="I770" s="994">
        <f t="shared" si="57"/>
        <v>52885</v>
      </c>
    </row>
    <row r="771" spans="1:9" x14ac:dyDescent="0.2">
      <c r="A771" s="164">
        <v>18</v>
      </c>
      <c r="B771" s="996" t="s">
        <v>5404</v>
      </c>
      <c r="C771" s="1251"/>
      <c r="D771" s="164" t="str">
        <f t="shared" si="56"/>
        <v>-</v>
      </c>
      <c r="E771" s="993">
        <v>1</v>
      </c>
      <c r="F771" s="993">
        <v>0.6</v>
      </c>
      <c r="G771" s="994">
        <v>634624</v>
      </c>
      <c r="H771" s="995">
        <v>158656</v>
      </c>
      <c r="I771" s="994">
        <f t="shared" si="57"/>
        <v>52885</v>
      </c>
    </row>
    <row r="772" spans="1:9" x14ac:dyDescent="0.2">
      <c r="A772" s="164">
        <v>19</v>
      </c>
      <c r="B772" s="996" t="s">
        <v>5405</v>
      </c>
      <c r="C772" s="1251"/>
      <c r="D772" s="164" t="str">
        <f t="shared" si="56"/>
        <v>-</v>
      </c>
      <c r="E772" s="993">
        <v>1</v>
      </c>
      <c r="F772" s="993">
        <v>0.6</v>
      </c>
      <c r="G772" s="994">
        <v>634624</v>
      </c>
      <c r="H772" s="995">
        <v>634624</v>
      </c>
      <c r="I772" s="994">
        <f t="shared" si="57"/>
        <v>52885</v>
      </c>
    </row>
    <row r="773" spans="1:9" x14ac:dyDescent="0.2">
      <c r="A773" s="164">
        <v>20</v>
      </c>
      <c r="B773" s="996" t="s">
        <v>5406</v>
      </c>
      <c r="C773" s="1251"/>
      <c r="D773" s="164" t="str">
        <f t="shared" si="56"/>
        <v>-</v>
      </c>
      <c r="E773" s="993">
        <v>1</v>
      </c>
      <c r="F773" s="993">
        <v>0.6</v>
      </c>
      <c r="G773" s="994">
        <v>634624</v>
      </c>
      <c r="H773" s="995">
        <v>846165</v>
      </c>
      <c r="I773" s="994">
        <f t="shared" si="57"/>
        <v>52885</v>
      </c>
    </row>
    <row r="774" spans="1:9" x14ac:dyDescent="0.2">
      <c r="A774" s="164">
        <v>21</v>
      </c>
      <c r="B774" s="996" t="s">
        <v>5407</v>
      </c>
      <c r="C774" s="1251"/>
      <c r="D774" s="164" t="str">
        <f t="shared" si="56"/>
        <v>-</v>
      </c>
      <c r="E774" s="993">
        <v>1</v>
      </c>
      <c r="F774" s="993">
        <v>0.6</v>
      </c>
      <c r="G774" s="994">
        <v>634624</v>
      </c>
      <c r="H774" s="995">
        <v>951935</v>
      </c>
      <c r="I774" s="994">
        <f t="shared" si="57"/>
        <v>52885</v>
      </c>
    </row>
    <row r="775" spans="1:9" x14ac:dyDescent="0.2">
      <c r="A775" s="164">
        <v>22</v>
      </c>
      <c r="B775" s="996" t="s">
        <v>5408</v>
      </c>
      <c r="C775" s="1251"/>
      <c r="D775" s="164" t="str">
        <f t="shared" si="56"/>
        <v>+</v>
      </c>
      <c r="E775" s="993">
        <v>1</v>
      </c>
      <c r="F775" s="993">
        <v>1</v>
      </c>
      <c r="G775" s="994">
        <v>1675622</v>
      </c>
      <c r="H775" s="995">
        <v>1212185</v>
      </c>
      <c r="I775" s="994">
        <f t="shared" si="57"/>
        <v>139635</v>
      </c>
    </row>
    <row r="776" spans="1:9" x14ac:dyDescent="0.2">
      <c r="A776" s="164">
        <v>23</v>
      </c>
      <c r="B776" s="996" t="s">
        <v>5409</v>
      </c>
      <c r="C776" s="1251"/>
      <c r="D776" s="164" t="str">
        <f t="shared" si="56"/>
        <v>-</v>
      </c>
      <c r="E776" s="993">
        <v>1</v>
      </c>
      <c r="F776" s="993">
        <v>0.6</v>
      </c>
      <c r="G776" s="994">
        <v>634624</v>
      </c>
      <c r="H776" s="995">
        <v>951936</v>
      </c>
      <c r="I776" s="994">
        <f t="shared" si="57"/>
        <v>52885</v>
      </c>
    </row>
    <row r="777" spans="1:9" x14ac:dyDescent="0.2">
      <c r="A777" s="164">
        <v>24</v>
      </c>
      <c r="B777" s="896" t="s">
        <v>4628</v>
      </c>
      <c r="C777" s="1252"/>
      <c r="D777" s="164"/>
      <c r="E777" s="993">
        <v>1</v>
      </c>
      <c r="F777" s="993"/>
      <c r="G777" s="994">
        <v>0</v>
      </c>
      <c r="H777" s="995">
        <v>475968</v>
      </c>
      <c r="I777" s="994">
        <f t="shared" si="57"/>
        <v>0</v>
      </c>
    </row>
    <row r="778" spans="1:9" x14ac:dyDescent="0.2">
      <c r="A778" s="164">
        <v>25</v>
      </c>
      <c r="B778" s="996" t="s">
        <v>5310</v>
      </c>
      <c r="C778" s="1248" t="s">
        <v>3941</v>
      </c>
      <c r="D778" s="164" t="str">
        <f t="shared" si="56"/>
        <v>-</v>
      </c>
      <c r="E778" s="993">
        <v>1</v>
      </c>
      <c r="F778" s="997" t="s">
        <v>5163</v>
      </c>
      <c r="G778" s="994">
        <v>1256717</v>
      </c>
      <c r="H778" s="995">
        <v>1570896</v>
      </c>
      <c r="I778" s="994">
        <f>G778/12</f>
        <v>104726</v>
      </c>
    </row>
    <row r="779" spans="1:9" x14ac:dyDescent="0.2">
      <c r="A779" s="164">
        <v>26</v>
      </c>
      <c r="B779" s="996" t="s">
        <v>5410</v>
      </c>
      <c r="C779" s="1248"/>
      <c r="D779" s="164" t="str">
        <f t="shared" si="56"/>
        <v>-</v>
      </c>
      <c r="E779" s="993">
        <v>1</v>
      </c>
      <c r="F779" s="997" t="s">
        <v>5163</v>
      </c>
      <c r="G779" s="994">
        <v>1256717</v>
      </c>
      <c r="H779" s="995">
        <v>1570896</v>
      </c>
      <c r="I779" s="994">
        <f>G779/12</f>
        <v>104726</v>
      </c>
    </row>
    <row r="780" spans="1:9" x14ac:dyDescent="0.2">
      <c r="A780" s="164"/>
      <c r="B780" s="989" t="s">
        <v>792</v>
      </c>
      <c r="C780" s="983"/>
      <c r="D780" s="164"/>
      <c r="E780" s="993"/>
      <c r="F780" s="993"/>
      <c r="G780" s="990">
        <f>SUM(G781:G803)</f>
        <v>10788608</v>
      </c>
      <c r="H780" s="991">
        <f t="shared" ref="H780:I780" si="58">SUM(H781:H803)</f>
        <v>12137184</v>
      </c>
      <c r="I780" s="990">
        <f t="shared" si="58"/>
        <v>899048</v>
      </c>
    </row>
    <row r="781" spans="1:9" ht="15" customHeight="1" x14ac:dyDescent="0.2">
      <c r="A781" s="164">
        <v>1</v>
      </c>
      <c r="B781" s="996" t="s">
        <v>2313</v>
      </c>
      <c r="C781" s="1251" t="s">
        <v>4601</v>
      </c>
      <c r="D781" s="164" t="str">
        <f t="shared" si="56"/>
        <v>-</v>
      </c>
      <c r="E781" s="993">
        <v>0.5</v>
      </c>
      <c r="F781" s="993">
        <v>0.6</v>
      </c>
      <c r="G781" s="994">
        <v>317312</v>
      </c>
      <c r="H781" s="995">
        <v>317312</v>
      </c>
      <c r="I781" s="994">
        <f t="shared" si="57"/>
        <v>26443</v>
      </c>
    </row>
    <row r="782" spans="1:9" x14ac:dyDescent="0.2">
      <c r="A782" s="164">
        <v>2</v>
      </c>
      <c r="B782" s="996" t="s">
        <v>2161</v>
      </c>
      <c r="C782" s="1251"/>
      <c r="D782" s="164" t="str">
        <f t="shared" si="56"/>
        <v>-</v>
      </c>
      <c r="E782" s="993">
        <v>0.5</v>
      </c>
      <c r="F782" s="993">
        <v>0.6</v>
      </c>
      <c r="G782" s="994">
        <v>317312</v>
      </c>
      <c r="H782" s="995">
        <v>317312</v>
      </c>
      <c r="I782" s="994">
        <f t="shared" si="57"/>
        <v>26443</v>
      </c>
    </row>
    <row r="783" spans="1:9" x14ac:dyDescent="0.2">
      <c r="A783" s="164">
        <v>3</v>
      </c>
      <c r="B783" s="996" t="s">
        <v>2322</v>
      </c>
      <c r="C783" s="1251"/>
      <c r="D783" s="164" t="str">
        <f t="shared" si="56"/>
        <v>-</v>
      </c>
      <c r="E783" s="993">
        <v>0.5</v>
      </c>
      <c r="F783" s="993">
        <v>0.6</v>
      </c>
      <c r="G783" s="994">
        <v>317312</v>
      </c>
      <c r="H783" s="995">
        <v>396640</v>
      </c>
      <c r="I783" s="994">
        <f t="shared" si="57"/>
        <v>26443</v>
      </c>
    </row>
    <row r="784" spans="1:9" x14ac:dyDescent="0.2">
      <c r="A784" s="164">
        <v>4</v>
      </c>
      <c r="B784" s="996" t="s">
        <v>2333</v>
      </c>
      <c r="C784" s="1251"/>
      <c r="D784" s="164" t="str">
        <f t="shared" si="56"/>
        <v>-</v>
      </c>
      <c r="E784" s="993">
        <v>0.5</v>
      </c>
      <c r="F784" s="993">
        <v>0.6</v>
      </c>
      <c r="G784" s="994">
        <v>317312</v>
      </c>
      <c r="H784" s="995">
        <v>555296</v>
      </c>
      <c r="I784" s="994">
        <f t="shared" si="57"/>
        <v>26443</v>
      </c>
    </row>
    <row r="785" spans="1:9" x14ac:dyDescent="0.2">
      <c r="A785" s="164">
        <v>5</v>
      </c>
      <c r="B785" s="996" t="s">
        <v>5411</v>
      </c>
      <c r="C785" s="1251"/>
      <c r="D785" s="164" t="str">
        <f t="shared" si="56"/>
        <v>-</v>
      </c>
      <c r="E785" s="993">
        <v>0.5</v>
      </c>
      <c r="F785" s="993">
        <v>0.6</v>
      </c>
      <c r="G785" s="994">
        <v>317312</v>
      </c>
      <c r="H785" s="995">
        <v>317312</v>
      </c>
      <c r="I785" s="994">
        <f t="shared" si="57"/>
        <v>26443</v>
      </c>
    </row>
    <row r="786" spans="1:9" x14ac:dyDescent="0.2">
      <c r="A786" s="164">
        <v>6</v>
      </c>
      <c r="B786" s="996" t="s">
        <v>2320</v>
      </c>
      <c r="C786" s="1251"/>
      <c r="D786" s="164" t="str">
        <f t="shared" si="56"/>
        <v>-</v>
      </c>
      <c r="E786" s="993">
        <v>0.5</v>
      </c>
      <c r="F786" s="993">
        <v>0.6</v>
      </c>
      <c r="G786" s="994">
        <v>317312</v>
      </c>
      <c r="H786" s="995">
        <v>317312</v>
      </c>
      <c r="I786" s="994">
        <f t="shared" si="57"/>
        <v>26443</v>
      </c>
    </row>
    <row r="787" spans="1:9" x14ac:dyDescent="0.2">
      <c r="A787" s="164">
        <v>7</v>
      </c>
      <c r="B787" s="896" t="s">
        <v>2321</v>
      </c>
      <c r="C787" s="1252"/>
      <c r="D787" s="164"/>
      <c r="E787" s="993">
        <v>0.5</v>
      </c>
      <c r="F787" s="993"/>
      <c r="G787" s="994">
        <v>0</v>
      </c>
      <c r="H787" s="995">
        <v>237984</v>
      </c>
      <c r="I787" s="994">
        <f t="shared" si="57"/>
        <v>0</v>
      </c>
    </row>
    <row r="788" spans="1:9" x14ac:dyDescent="0.2">
      <c r="A788" s="164">
        <v>8</v>
      </c>
      <c r="B788" s="996" t="s">
        <v>2325</v>
      </c>
      <c r="C788" s="1248" t="s">
        <v>3940</v>
      </c>
      <c r="D788" s="164" t="str">
        <f t="shared" si="56"/>
        <v>-</v>
      </c>
      <c r="E788" s="993">
        <v>1</v>
      </c>
      <c r="F788" s="993">
        <v>0</v>
      </c>
      <c r="G788" s="994">
        <v>0</v>
      </c>
      <c r="H788" s="995">
        <v>475968</v>
      </c>
      <c r="I788" s="994">
        <f t="shared" si="57"/>
        <v>0</v>
      </c>
    </row>
    <row r="789" spans="1:9" x14ac:dyDescent="0.2">
      <c r="A789" s="164">
        <v>9</v>
      </c>
      <c r="B789" s="996" t="s">
        <v>2119</v>
      </c>
      <c r="C789" s="1248"/>
      <c r="D789" s="164" t="str">
        <f t="shared" si="56"/>
        <v>-</v>
      </c>
      <c r="E789" s="993">
        <v>1</v>
      </c>
      <c r="F789" s="993">
        <v>0.6</v>
      </c>
      <c r="G789" s="994">
        <v>634624</v>
      </c>
      <c r="H789" s="995">
        <v>555296</v>
      </c>
      <c r="I789" s="994">
        <f t="shared" si="57"/>
        <v>52885</v>
      </c>
    </row>
    <row r="790" spans="1:9" x14ac:dyDescent="0.2">
      <c r="A790" s="164">
        <v>10</v>
      </c>
      <c r="B790" s="996" t="s">
        <v>2118</v>
      </c>
      <c r="C790" s="1248"/>
      <c r="D790" s="164" t="str">
        <f t="shared" si="56"/>
        <v>-</v>
      </c>
      <c r="E790" s="993">
        <v>1</v>
      </c>
      <c r="F790" s="993">
        <v>0.6</v>
      </c>
      <c r="G790" s="994">
        <v>634624</v>
      </c>
      <c r="H790" s="995">
        <v>634624</v>
      </c>
      <c r="I790" s="994">
        <f t="shared" si="57"/>
        <v>52885</v>
      </c>
    </row>
    <row r="791" spans="1:9" x14ac:dyDescent="0.2">
      <c r="A791" s="164">
        <v>11</v>
      </c>
      <c r="B791" s="996" t="s">
        <v>2324</v>
      </c>
      <c r="C791" s="1248"/>
      <c r="D791" s="164" t="str">
        <f t="shared" si="56"/>
        <v>-</v>
      </c>
      <c r="E791" s="993">
        <v>1</v>
      </c>
      <c r="F791" s="993">
        <v>0.6</v>
      </c>
      <c r="G791" s="994">
        <v>634624</v>
      </c>
      <c r="H791" s="995">
        <v>634624</v>
      </c>
      <c r="I791" s="994">
        <f t="shared" si="57"/>
        <v>52885</v>
      </c>
    </row>
    <row r="792" spans="1:9" x14ac:dyDescent="0.2">
      <c r="A792" s="164">
        <v>12</v>
      </c>
      <c r="B792" s="996" t="s">
        <v>2328</v>
      </c>
      <c r="C792" s="1248"/>
      <c r="D792" s="164" t="str">
        <f t="shared" si="56"/>
        <v>-</v>
      </c>
      <c r="E792" s="993">
        <v>1</v>
      </c>
      <c r="F792" s="993">
        <v>0.6</v>
      </c>
      <c r="G792" s="994">
        <v>634624</v>
      </c>
      <c r="H792" s="995">
        <v>634624</v>
      </c>
      <c r="I792" s="994">
        <f t="shared" si="57"/>
        <v>52885</v>
      </c>
    </row>
    <row r="793" spans="1:9" x14ac:dyDescent="0.2">
      <c r="A793" s="164">
        <v>13</v>
      </c>
      <c r="B793" s="996" t="s">
        <v>2268</v>
      </c>
      <c r="C793" s="1248"/>
      <c r="D793" s="164" t="str">
        <f t="shared" si="56"/>
        <v>-</v>
      </c>
      <c r="E793" s="993">
        <v>1</v>
      </c>
      <c r="F793" s="993">
        <v>0.6</v>
      </c>
      <c r="G793" s="994">
        <v>634624</v>
      </c>
      <c r="H793" s="995">
        <v>634624</v>
      </c>
      <c r="I793" s="994">
        <f t="shared" si="57"/>
        <v>52885</v>
      </c>
    </row>
    <row r="794" spans="1:9" x14ac:dyDescent="0.2">
      <c r="A794" s="164">
        <v>14</v>
      </c>
      <c r="B794" s="996" t="s">
        <v>2329</v>
      </c>
      <c r="C794" s="1248"/>
      <c r="D794" s="164" t="str">
        <f t="shared" si="56"/>
        <v>-</v>
      </c>
      <c r="E794" s="993">
        <v>1</v>
      </c>
      <c r="F794" s="993">
        <v>0.6</v>
      </c>
      <c r="G794" s="994">
        <v>634624</v>
      </c>
      <c r="H794" s="995">
        <v>634624</v>
      </c>
      <c r="I794" s="994">
        <f t="shared" si="57"/>
        <v>52885</v>
      </c>
    </row>
    <row r="795" spans="1:9" x14ac:dyDescent="0.2">
      <c r="A795" s="164">
        <v>15</v>
      </c>
      <c r="B795" s="996" t="s">
        <v>2168</v>
      </c>
      <c r="C795" s="1248"/>
      <c r="D795" s="164" t="str">
        <f t="shared" si="56"/>
        <v>-</v>
      </c>
      <c r="E795" s="993">
        <v>1</v>
      </c>
      <c r="F795" s="993">
        <v>0</v>
      </c>
      <c r="G795" s="994">
        <v>0</v>
      </c>
      <c r="H795" s="995">
        <v>475968</v>
      </c>
      <c r="I795" s="994">
        <f t="shared" si="57"/>
        <v>0</v>
      </c>
    </row>
    <row r="796" spans="1:9" x14ac:dyDescent="0.2">
      <c r="A796" s="164">
        <v>16</v>
      </c>
      <c r="B796" s="996" t="s">
        <v>5412</v>
      </c>
      <c r="C796" s="1248"/>
      <c r="D796" s="164" t="str">
        <f t="shared" si="56"/>
        <v>-</v>
      </c>
      <c r="E796" s="993">
        <v>1</v>
      </c>
      <c r="F796" s="993">
        <v>0.6</v>
      </c>
      <c r="G796" s="994">
        <v>634624</v>
      </c>
      <c r="H796" s="995">
        <v>634624</v>
      </c>
      <c r="I796" s="994">
        <f t="shared" si="57"/>
        <v>52885</v>
      </c>
    </row>
    <row r="797" spans="1:9" x14ac:dyDescent="0.2">
      <c r="A797" s="164">
        <v>17</v>
      </c>
      <c r="B797" s="996" t="s">
        <v>2327</v>
      </c>
      <c r="C797" s="1248"/>
      <c r="D797" s="164" t="str">
        <f t="shared" si="56"/>
        <v>-</v>
      </c>
      <c r="E797" s="993">
        <v>1</v>
      </c>
      <c r="F797" s="993">
        <v>0.6</v>
      </c>
      <c r="G797" s="994">
        <v>634624</v>
      </c>
      <c r="H797" s="995">
        <v>634624</v>
      </c>
      <c r="I797" s="994">
        <f t="shared" si="57"/>
        <v>52885</v>
      </c>
    </row>
    <row r="798" spans="1:9" x14ac:dyDescent="0.2">
      <c r="A798" s="164">
        <v>18</v>
      </c>
      <c r="B798" s="996" t="s">
        <v>2330</v>
      </c>
      <c r="C798" s="1248"/>
      <c r="D798" s="164" t="str">
        <f t="shared" si="56"/>
        <v>-</v>
      </c>
      <c r="E798" s="993">
        <v>1</v>
      </c>
      <c r="F798" s="993">
        <v>0.6</v>
      </c>
      <c r="G798" s="994">
        <v>634624</v>
      </c>
      <c r="H798" s="995">
        <v>634624</v>
      </c>
      <c r="I798" s="994">
        <f t="shared" si="57"/>
        <v>52885</v>
      </c>
    </row>
    <row r="799" spans="1:9" x14ac:dyDescent="0.2">
      <c r="A799" s="164">
        <v>19</v>
      </c>
      <c r="B799" s="996" t="s">
        <v>2332</v>
      </c>
      <c r="C799" s="1248"/>
      <c r="D799" s="164" t="str">
        <f t="shared" si="56"/>
        <v>-</v>
      </c>
      <c r="E799" s="993">
        <v>1</v>
      </c>
      <c r="F799" s="993">
        <v>0.6</v>
      </c>
      <c r="G799" s="994">
        <v>634624</v>
      </c>
      <c r="H799" s="995">
        <v>634624</v>
      </c>
      <c r="I799" s="994">
        <f t="shared" si="57"/>
        <v>52885</v>
      </c>
    </row>
    <row r="800" spans="1:9" x14ac:dyDescent="0.2">
      <c r="A800" s="164">
        <v>20</v>
      </c>
      <c r="B800" s="996" t="s">
        <v>2331</v>
      </c>
      <c r="C800" s="1248"/>
      <c r="D800" s="164" t="str">
        <f t="shared" si="56"/>
        <v>-</v>
      </c>
      <c r="E800" s="993">
        <v>1</v>
      </c>
      <c r="F800" s="993">
        <v>0.6</v>
      </c>
      <c r="G800" s="994">
        <v>634624</v>
      </c>
      <c r="H800" s="995">
        <v>634624</v>
      </c>
      <c r="I800" s="994">
        <f t="shared" si="57"/>
        <v>52885</v>
      </c>
    </row>
    <row r="801" spans="1:9" x14ac:dyDescent="0.2">
      <c r="A801" s="164">
        <v>21</v>
      </c>
      <c r="B801" s="996" t="s">
        <v>2323</v>
      </c>
      <c r="C801" s="1248"/>
      <c r="D801" s="164" t="str">
        <f t="shared" si="56"/>
        <v>-</v>
      </c>
      <c r="E801" s="993">
        <v>1</v>
      </c>
      <c r="F801" s="993">
        <v>0.6</v>
      </c>
      <c r="G801" s="994">
        <v>634624</v>
      </c>
      <c r="H801" s="995">
        <v>555296</v>
      </c>
      <c r="I801" s="994">
        <f t="shared" si="57"/>
        <v>52885</v>
      </c>
    </row>
    <row r="802" spans="1:9" x14ac:dyDescent="0.2">
      <c r="A802" s="164">
        <v>22</v>
      </c>
      <c r="B802" s="996" t="s">
        <v>2326</v>
      </c>
      <c r="C802" s="1248"/>
      <c r="D802" s="164" t="str">
        <f t="shared" si="56"/>
        <v>-</v>
      </c>
      <c r="E802" s="993">
        <v>1</v>
      </c>
      <c r="F802" s="993">
        <v>0.6</v>
      </c>
      <c r="G802" s="994">
        <v>634624</v>
      </c>
      <c r="H802" s="995">
        <v>634624</v>
      </c>
      <c r="I802" s="994">
        <f t="shared" si="57"/>
        <v>52885</v>
      </c>
    </row>
    <row r="803" spans="1:9" x14ac:dyDescent="0.2">
      <c r="A803" s="164">
        <v>23</v>
      </c>
      <c r="B803" s="996" t="s">
        <v>4629</v>
      </c>
      <c r="C803" s="1248"/>
      <c r="D803" s="164" t="str">
        <f t="shared" si="56"/>
        <v>-</v>
      </c>
      <c r="E803" s="993">
        <v>1</v>
      </c>
      <c r="F803" s="993">
        <v>0.6</v>
      </c>
      <c r="G803" s="994">
        <v>634624</v>
      </c>
      <c r="H803" s="995">
        <v>634624</v>
      </c>
      <c r="I803" s="994">
        <f t="shared" si="57"/>
        <v>52885</v>
      </c>
    </row>
    <row r="804" spans="1:9" x14ac:dyDescent="0.2">
      <c r="A804" s="164"/>
      <c r="B804" s="989" t="s">
        <v>793</v>
      </c>
      <c r="C804" s="983"/>
      <c r="D804" s="164"/>
      <c r="E804" s="993"/>
      <c r="F804" s="993"/>
      <c r="G804" s="990">
        <f>SUM(G805:G829)</f>
        <v>19868172</v>
      </c>
      <c r="H804" s="991">
        <f t="shared" ref="H804:I804" si="59">SUM(H805:H829)</f>
        <v>19325407</v>
      </c>
      <c r="I804" s="990">
        <f t="shared" si="59"/>
        <v>1655674</v>
      </c>
    </row>
    <row r="805" spans="1:9" x14ac:dyDescent="0.2">
      <c r="A805" s="164">
        <v>1</v>
      </c>
      <c r="B805" s="996" t="s">
        <v>5413</v>
      </c>
      <c r="C805" s="1248" t="s">
        <v>3940</v>
      </c>
      <c r="D805" s="164" t="str">
        <f t="shared" si="56"/>
        <v>-</v>
      </c>
      <c r="E805" s="993">
        <v>1</v>
      </c>
      <c r="F805" s="993">
        <v>0.6</v>
      </c>
      <c r="G805" s="994">
        <v>634624</v>
      </c>
      <c r="H805" s="995">
        <v>634624</v>
      </c>
      <c r="I805" s="994">
        <f t="shared" si="57"/>
        <v>52885</v>
      </c>
    </row>
    <row r="806" spans="1:9" x14ac:dyDescent="0.2">
      <c r="A806" s="164">
        <v>2</v>
      </c>
      <c r="B806" s="996" t="s">
        <v>2118</v>
      </c>
      <c r="C806" s="1248"/>
      <c r="D806" s="164" t="str">
        <f t="shared" si="56"/>
        <v>-</v>
      </c>
      <c r="E806" s="993">
        <v>1</v>
      </c>
      <c r="F806" s="993">
        <v>0.6</v>
      </c>
      <c r="G806" s="994">
        <v>634624</v>
      </c>
      <c r="H806" s="995">
        <v>634624</v>
      </c>
      <c r="I806" s="994">
        <f t="shared" si="57"/>
        <v>52885</v>
      </c>
    </row>
    <row r="807" spans="1:9" x14ac:dyDescent="0.2">
      <c r="A807" s="164">
        <v>3</v>
      </c>
      <c r="B807" s="996" t="s">
        <v>2045</v>
      </c>
      <c r="C807" s="1248"/>
      <c r="D807" s="164" t="str">
        <f t="shared" si="56"/>
        <v>-</v>
      </c>
      <c r="E807" s="993">
        <v>1</v>
      </c>
      <c r="F807" s="993">
        <v>0.6</v>
      </c>
      <c r="G807" s="994">
        <v>634624</v>
      </c>
      <c r="H807" s="995">
        <v>634624</v>
      </c>
      <c r="I807" s="994">
        <f t="shared" si="57"/>
        <v>52885</v>
      </c>
    </row>
    <row r="808" spans="1:9" x14ac:dyDescent="0.2">
      <c r="A808" s="164">
        <v>4</v>
      </c>
      <c r="B808" s="996" t="s">
        <v>2152</v>
      </c>
      <c r="C808" s="1248"/>
      <c r="D808" s="164" t="str">
        <f t="shared" si="56"/>
        <v>-</v>
      </c>
      <c r="E808" s="993">
        <v>1</v>
      </c>
      <c r="F808" s="993">
        <v>0.6</v>
      </c>
      <c r="G808" s="994">
        <v>634624</v>
      </c>
      <c r="H808" s="995">
        <v>634624</v>
      </c>
      <c r="I808" s="994">
        <f t="shared" si="57"/>
        <v>52885</v>
      </c>
    </row>
    <row r="809" spans="1:9" x14ac:dyDescent="0.2">
      <c r="A809" s="164">
        <v>5</v>
      </c>
      <c r="B809" s="996" t="s">
        <v>5414</v>
      </c>
      <c r="C809" s="1248"/>
      <c r="D809" s="164" t="str">
        <f t="shared" si="56"/>
        <v>-</v>
      </c>
      <c r="E809" s="993">
        <v>1</v>
      </c>
      <c r="F809" s="993">
        <v>0.6</v>
      </c>
      <c r="G809" s="994">
        <v>634624</v>
      </c>
      <c r="H809" s="995">
        <v>634624</v>
      </c>
      <c r="I809" s="994">
        <f t="shared" si="57"/>
        <v>52885</v>
      </c>
    </row>
    <row r="810" spans="1:9" x14ac:dyDescent="0.2">
      <c r="A810" s="164">
        <v>6</v>
      </c>
      <c r="B810" s="996" t="s">
        <v>5415</v>
      </c>
      <c r="C810" s="1248"/>
      <c r="D810" s="164" t="str">
        <f t="shared" si="56"/>
        <v>-</v>
      </c>
      <c r="E810" s="993">
        <v>1</v>
      </c>
      <c r="F810" s="993">
        <v>0.6</v>
      </c>
      <c r="G810" s="994">
        <v>634624</v>
      </c>
      <c r="H810" s="995">
        <v>634624</v>
      </c>
      <c r="I810" s="994">
        <f t="shared" si="57"/>
        <v>52885</v>
      </c>
    </row>
    <row r="811" spans="1:9" x14ac:dyDescent="0.2">
      <c r="A811" s="164">
        <v>7</v>
      </c>
      <c r="B811" s="996" t="s">
        <v>2092</v>
      </c>
      <c r="C811" s="1248"/>
      <c r="D811" s="164" t="str">
        <f t="shared" si="56"/>
        <v>-</v>
      </c>
      <c r="E811" s="993">
        <v>1</v>
      </c>
      <c r="F811" s="993">
        <v>0.6</v>
      </c>
      <c r="G811" s="994">
        <v>634624</v>
      </c>
      <c r="H811" s="995">
        <v>555296</v>
      </c>
      <c r="I811" s="994">
        <f t="shared" si="57"/>
        <v>52885</v>
      </c>
    </row>
    <row r="812" spans="1:9" x14ac:dyDescent="0.2">
      <c r="A812" s="164">
        <v>8</v>
      </c>
      <c r="B812" s="996" t="s">
        <v>5416</v>
      </c>
      <c r="C812" s="1248"/>
      <c r="D812" s="164" t="str">
        <f t="shared" si="56"/>
        <v>-</v>
      </c>
      <c r="E812" s="993">
        <v>1</v>
      </c>
      <c r="F812" s="993">
        <v>0.6</v>
      </c>
      <c r="G812" s="994">
        <v>634624</v>
      </c>
      <c r="H812" s="995">
        <v>634624</v>
      </c>
      <c r="I812" s="994">
        <f t="shared" si="57"/>
        <v>52885</v>
      </c>
    </row>
    <row r="813" spans="1:9" x14ac:dyDescent="0.2">
      <c r="A813" s="164">
        <v>9</v>
      </c>
      <c r="B813" s="996" t="s">
        <v>5417</v>
      </c>
      <c r="C813" s="1248"/>
      <c r="D813" s="164" t="str">
        <f t="shared" si="56"/>
        <v>-</v>
      </c>
      <c r="E813" s="993">
        <v>1</v>
      </c>
      <c r="F813" s="993">
        <v>0.6</v>
      </c>
      <c r="G813" s="994">
        <v>634624</v>
      </c>
      <c r="H813" s="995">
        <v>634624</v>
      </c>
      <c r="I813" s="994">
        <f t="shared" si="57"/>
        <v>52885</v>
      </c>
    </row>
    <row r="814" spans="1:9" x14ac:dyDescent="0.2">
      <c r="A814" s="164">
        <v>10</v>
      </c>
      <c r="B814" s="996" t="s">
        <v>5418</v>
      </c>
      <c r="C814" s="1248"/>
      <c r="D814" s="164" t="str">
        <f t="shared" si="56"/>
        <v>-</v>
      </c>
      <c r="E814" s="993">
        <v>1</v>
      </c>
      <c r="F814" s="993">
        <v>0.6</v>
      </c>
      <c r="G814" s="994">
        <v>634624</v>
      </c>
      <c r="H814" s="995">
        <v>634624</v>
      </c>
      <c r="I814" s="994">
        <f t="shared" si="57"/>
        <v>52885</v>
      </c>
    </row>
    <row r="815" spans="1:9" x14ac:dyDescent="0.2">
      <c r="A815" s="164">
        <v>11</v>
      </c>
      <c r="B815" s="996" t="s">
        <v>2116</v>
      </c>
      <c r="C815" s="1248"/>
      <c r="D815" s="164" t="str">
        <f t="shared" si="56"/>
        <v>-</v>
      </c>
      <c r="E815" s="993">
        <v>1</v>
      </c>
      <c r="F815" s="993">
        <v>0.6</v>
      </c>
      <c r="G815" s="994">
        <v>634624</v>
      </c>
      <c r="H815" s="995">
        <v>634624</v>
      </c>
      <c r="I815" s="994">
        <f t="shared" si="57"/>
        <v>52885</v>
      </c>
    </row>
    <row r="816" spans="1:9" x14ac:dyDescent="0.2">
      <c r="A816" s="164">
        <v>12</v>
      </c>
      <c r="B816" s="996" t="s">
        <v>5419</v>
      </c>
      <c r="C816" s="1248"/>
      <c r="D816" s="164" t="str">
        <f t="shared" si="56"/>
        <v>-</v>
      </c>
      <c r="E816" s="993">
        <v>1</v>
      </c>
      <c r="F816" s="993">
        <v>0.6</v>
      </c>
      <c r="G816" s="994">
        <v>634624</v>
      </c>
      <c r="H816" s="995">
        <v>634624</v>
      </c>
      <c r="I816" s="994">
        <f t="shared" si="57"/>
        <v>52885</v>
      </c>
    </row>
    <row r="817" spans="1:9" x14ac:dyDescent="0.2">
      <c r="A817" s="164">
        <v>13</v>
      </c>
      <c r="B817" s="996" t="s">
        <v>5420</v>
      </c>
      <c r="C817" s="1248"/>
      <c r="D817" s="164" t="str">
        <f t="shared" si="56"/>
        <v>-</v>
      </c>
      <c r="E817" s="993">
        <v>1</v>
      </c>
      <c r="F817" s="993">
        <v>0.6</v>
      </c>
      <c r="G817" s="994">
        <v>634624</v>
      </c>
      <c r="H817" s="995">
        <v>634624</v>
      </c>
      <c r="I817" s="994">
        <f t="shared" si="57"/>
        <v>52885</v>
      </c>
    </row>
    <row r="818" spans="1:9" x14ac:dyDescent="0.2">
      <c r="A818" s="164">
        <v>14</v>
      </c>
      <c r="B818" s="996" t="s">
        <v>5421</v>
      </c>
      <c r="C818" s="1248"/>
      <c r="D818" s="164" t="str">
        <f t="shared" ref="D818:D871" si="60">IF(F818=1,"+","-")</f>
        <v>+</v>
      </c>
      <c r="E818" s="993">
        <v>1</v>
      </c>
      <c r="F818" s="993">
        <v>1</v>
      </c>
      <c r="G818" s="994">
        <v>1057706</v>
      </c>
      <c r="H818" s="995">
        <v>1057706</v>
      </c>
      <c r="I818" s="994">
        <f t="shared" ref="I818:I877" si="61">G818/12</f>
        <v>88142</v>
      </c>
    </row>
    <row r="819" spans="1:9" x14ac:dyDescent="0.2">
      <c r="A819" s="164">
        <v>15</v>
      </c>
      <c r="B819" s="996" t="s">
        <v>2214</v>
      </c>
      <c r="C819" s="1248"/>
      <c r="D819" s="164" t="str">
        <f t="shared" si="60"/>
        <v>-</v>
      </c>
      <c r="E819" s="993">
        <v>1</v>
      </c>
      <c r="F819" s="993">
        <v>0.6</v>
      </c>
      <c r="G819" s="994">
        <v>634624</v>
      </c>
      <c r="H819" s="995">
        <v>634624</v>
      </c>
      <c r="I819" s="994">
        <f t="shared" si="61"/>
        <v>52885</v>
      </c>
    </row>
    <row r="820" spans="1:9" x14ac:dyDescent="0.2">
      <c r="A820" s="164">
        <v>16</v>
      </c>
      <c r="B820" s="996" t="s">
        <v>5422</v>
      </c>
      <c r="C820" s="1248"/>
      <c r="D820" s="164" t="str">
        <f t="shared" si="60"/>
        <v>-</v>
      </c>
      <c r="E820" s="993">
        <v>1</v>
      </c>
      <c r="F820" s="993">
        <v>0.6</v>
      </c>
      <c r="G820" s="994">
        <v>634624</v>
      </c>
      <c r="H820" s="995">
        <v>634624</v>
      </c>
      <c r="I820" s="994">
        <f t="shared" si="61"/>
        <v>52885</v>
      </c>
    </row>
    <row r="821" spans="1:9" x14ac:dyDescent="0.2">
      <c r="A821" s="164">
        <v>17</v>
      </c>
      <c r="B821" s="996" t="s">
        <v>5423</v>
      </c>
      <c r="C821" s="1248"/>
      <c r="D821" s="164" t="str">
        <f t="shared" si="60"/>
        <v>-</v>
      </c>
      <c r="E821" s="993">
        <v>1</v>
      </c>
      <c r="F821" s="993">
        <v>0.6</v>
      </c>
      <c r="G821" s="994">
        <v>634624</v>
      </c>
      <c r="H821" s="995">
        <v>634624</v>
      </c>
      <c r="I821" s="994">
        <f t="shared" si="61"/>
        <v>52885</v>
      </c>
    </row>
    <row r="822" spans="1:9" x14ac:dyDescent="0.2">
      <c r="A822" s="164">
        <v>18</v>
      </c>
      <c r="B822" s="996" t="s">
        <v>5424</v>
      </c>
      <c r="C822" s="1248"/>
      <c r="D822" s="164" t="str">
        <f t="shared" si="60"/>
        <v>+</v>
      </c>
      <c r="E822" s="993">
        <v>1</v>
      </c>
      <c r="F822" s="993">
        <v>1</v>
      </c>
      <c r="G822" s="994">
        <v>1057706</v>
      </c>
      <c r="H822" s="995">
        <v>1057706</v>
      </c>
      <c r="I822" s="994">
        <f t="shared" si="61"/>
        <v>88142</v>
      </c>
    </row>
    <row r="823" spans="1:9" x14ac:dyDescent="0.2">
      <c r="A823" s="164">
        <v>19</v>
      </c>
      <c r="B823" s="996" t="s">
        <v>5425</v>
      </c>
      <c r="C823" s="1248"/>
      <c r="D823" s="164" t="str">
        <f t="shared" si="60"/>
        <v>+</v>
      </c>
      <c r="E823" s="993">
        <v>1</v>
      </c>
      <c r="F823" s="993">
        <v>1</v>
      </c>
      <c r="G823" s="994">
        <v>1057706</v>
      </c>
      <c r="H823" s="995">
        <v>1057706</v>
      </c>
      <c r="I823" s="994">
        <f t="shared" si="61"/>
        <v>88142</v>
      </c>
    </row>
    <row r="824" spans="1:9" x14ac:dyDescent="0.2">
      <c r="A824" s="164">
        <v>20</v>
      </c>
      <c r="B824" s="996" t="s">
        <v>5426</v>
      </c>
      <c r="C824" s="1248"/>
      <c r="D824" s="164" t="str">
        <f t="shared" si="60"/>
        <v>-</v>
      </c>
      <c r="E824" s="993">
        <v>1</v>
      </c>
      <c r="F824" s="993">
        <v>0.6</v>
      </c>
      <c r="G824" s="994">
        <v>634624</v>
      </c>
      <c r="H824" s="995">
        <v>634624</v>
      </c>
      <c r="I824" s="994">
        <f t="shared" si="61"/>
        <v>52885</v>
      </c>
    </row>
    <row r="825" spans="1:9" x14ac:dyDescent="0.2">
      <c r="A825" s="164">
        <v>21</v>
      </c>
      <c r="B825" s="996" t="s">
        <v>5427</v>
      </c>
      <c r="C825" s="1248"/>
      <c r="D825" s="164" t="str">
        <f t="shared" si="60"/>
        <v>+</v>
      </c>
      <c r="E825" s="993">
        <v>1</v>
      </c>
      <c r="F825" s="993">
        <v>1</v>
      </c>
      <c r="G825" s="994">
        <v>1057706</v>
      </c>
      <c r="H825" s="995">
        <v>1057706</v>
      </c>
      <c r="I825" s="994">
        <f t="shared" si="61"/>
        <v>88142</v>
      </c>
    </row>
    <row r="826" spans="1:9" x14ac:dyDescent="0.2">
      <c r="A826" s="164">
        <v>22</v>
      </c>
      <c r="B826" s="996" t="s">
        <v>5428</v>
      </c>
      <c r="C826" s="1248"/>
      <c r="D826" s="164" t="str">
        <f t="shared" si="60"/>
        <v>+</v>
      </c>
      <c r="E826" s="993">
        <v>1</v>
      </c>
      <c r="F826" s="993">
        <v>1</v>
      </c>
      <c r="G826" s="994">
        <v>1057706</v>
      </c>
      <c r="H826" s="995">
        <v>1057706</v>
      </c>
      <c r="I826" s="994">
        <f t="shared" si="61"/>
        <v>88142</v>
      </c>
    </row>
    <row r="827" spans="1:9" x14ac:dyDescent="0.2">
      <c r="A827" s="164">
        <v>23</v>
      </c>
      <c r="B827" s="996" t="s">
        <v>5429</v>
      </c>
      <c r="C827" s="1248"/>
      <c r="D827" s="164" t="str">
        <f t="shared" si="60"/>
        <v>+</v>
      </c>
      <c r="E827" s="993">
        <v>1</v>
      </c>
      <c r="F827" s="993">
        <v>1</v>
      </c>
      <c r="G827" s="994">
        <v>1675622</v>
      </c>
      <c r="H827" s="995">
        <v>1212185</v>
      </c>
      <c r="I827" s="994">
        <f t="shared" si="61"/>
        <v>139635</v>
      </c>
    </row>
    <row r="828" spans="1:9" x14ac:dyDescent="0.2">
      <c r="A828" s="164">
        <v>24</v>
      </c>
      <c r="B828" s="996" t="s">
        <v>5430</v>
      </c>
      <c r="C828" s="1248"/>
      <c r="D828" s="164" t="str">
        <f t="shared" si="60"/>
        <v>+</v>
      </c>
      <c r="E828" s="993">
        <v>1</v>
      </c>
      <c r="F828" s="993">
        <v>1</v>
      </c>
      <c r="G828" s="994">
        <v>1057706</v>
      </c>
      <c r="H828" s="995">
        <v>1057706</v>
      </c>
      <c r="I828" s="994">
        <f t="shared" si="61"/>
        <v>88142</v>
      </c>
    </row>
    <row r="829" spans="1:9" x14ac:dyDescent="0.2">
      <c r="A829" s="164">
        <v>25</v>
      </c>
      <c r="B829" s="996" t="s">
        <v>5431</v>
      </c>
      <c r="C829" s="1248"/>
      <c r="D829" s="164" t="str">
        <f t="shared" si="60"/>
        <v>+</v>
      </c>
      <c r="E829" s="993">
        <v>1</v>
      </c>
      <c r="F829" s="993">
        <v>1</v>
      </c>
      <c r="G829" s="994">
        <v>1057706</v>
      </c>
      <c r="H829" s="995">
        <v>1057706</v>
      </c>
      <c r="I829" s="994">
        <f t="shared" si="61"/>
        <v>88142</v>
      </c>
    </row>
    <row r="830" spans="1:9" x14ac:dyDescent="0.2">
      <c r="A830" s="164"/>
      <c r="B830" s="989" t="s">
        <v>875</v>
      </c>
      <c r="C830" s="983"/>
      <c r="D830" s="164"/>
      <c r="E830" s="993"/>
      <c r="F830" s="993"/>
      <c r="G830" s="990">
        <f>SUM(G831:G836)</f>
        <v>5182760</v>
      </c>
      <c r="H830" s="991">
        <f t="shared" ref="H830:I830" si="62">SUM(H831:H836)</f>
        <v>5466320</v>
      </c>
      <c r="I830" s="990">
        <f t="shared" si="62"/>
        <v>431896</v>
      </c>
    </row>
    <row r="831" spans="1:9" x14ac:dyDescent="0.2">
      <c r="A831" s="164">
        <v>1</v>
      </c>
      <c r="B831" s="996" t="s">
        <v>5432</v>
      </c>
      <c r="C831" s="983" t="s">
        <v>4601</v>
      </c>
      <c r="D831" s="164" t="str">
        <f t="shared" si="60"/>
        <v>-</v>
      </c>
      <c r="E831" s="993">
        <v>0.5</v>
      </c>
      <c r="F831" s="993">
        <v>0.6</v>
      </c>
      <c r="G831" s="994">
        <v>317312</v>
      </c>
      <c r="H831" s="995">
        <v>396640</v>
      </c>
      <c r="I831" s="994">
        <f t="shared" si="61"/>
        <v>26443</v>
      </c>
    </row>
    <row r="832" spans="1:9" x14ac:dyDescent="0.2">
      <c r="A832" s="164">
        <v>2</v>
      </c>
      <c r="B832" s="996" t="s">
        <v>5433</v>
      </c>
      <c r="C832" s="1248" t="s">
        <v>3940</v>
      </c>
      <c r="D832" s="164" t="str">
        <f t="shared" si="60"/>
        <v>-</v>
      </c>
      <c r="E832" s="993">
        <v>1</v>
      </c>
      <c r="F832" s="993">
        <v>0.6</v>
      </c>
      <c r="G832" s="994">
        <v>634624</v>
      </c>
      <c r="H832" s="995">
        <v>634624</v>
      </c>
      <c r="I832" s="994">
        <f t="shared" si="61"/>
        <v>52885</v>
      </c>
    </row>
    <row r="833" spans="1:9" x14ac:dyDescent="0.2">
      <c r="A833" s="164">
        <v>3</v>
      </c>
      <c r="B833" s="996" t="s">
        <v>5434</v>
      </c>
      <c r="C833" s="1248"/>
      <c r="D833" s="164" t="str">
        <f t="shared" si="60"/>
        <v>+</v>
      </c>
      <c r="E833" s="993">
        <v>1</v>
      </c>
      <c r="F833" s="993">
        <v>1</v>
      </c>
      <c r="G833" s="994">
        <v>1057706</v>
      </c>
      <c r="H833" s="995">
        <v>1057706</v>
      </c>
      <c r="I833" s="994">
        <f t="shared" si="61"/>
        <v>88142</v>
      </c>
    </row>
    <row r="834" spans="1:9" x14ac:dyDescent="0.2">
      <c r="A834" s="164">
        <v>4</v>
      </c>
      <c r="B834" s="996" t="s">
        <v>5435</v>
      </c>
      <c r="C834" s="1248"/>
      <c r="D834" s="164" t="str">
        <f t="shared" si="60"/>
        <v>+</v>
      </c>
      <c r="E834" s="993">
        <v>1</v>
      </c>
      <c r="F834" s="993">
        <v>1</v>
      </c>
      <c r="G834" s="994">
        <v>1057706</v>
      </c>
      <c r="H834" s="995">
        <v>1261938</v>
      </c>
      <c r="I834" s="994">
        <f t="shared" si="61"/>
        <v>88142</v>
      </c>
    </row>
    <row r="835" spans="1:9" x14ac:dyDescent="0.2">
      <c r="A835" s="164">
        <v>5</v>
      </c>
      <c r="B835" s="996" t="s">
        <v>5436</v>
      </c>
      <c r="C835" s="1248"/>
      <c r="D835" s="164" t="str">
        <f t="shared" si="60"/>
        <v>+</v>
      </c>
      <c r="E835" s="993">
        <v>1</v>
      </c>
      <c r="F835" s="993">
        <v>1</v>
      </c>
      <c r="G835" s="994">
        <v>1057706</v>
      </c>
      <c r="H835" s="995">
        <v>1057706</v>
      </c>
      <c r="I835" s="994">
        <f t="shared" si="61"/>
        <v>88142</v>
      </c>
    </row>
    <row r="836" spans="1:9" x14ac:dyDescent="0.2">
      <c r="A836" s="164">
        <v>6</v>
      </c>
      <c r="B836" s="996" t="s">
        <v>5437</v>
      </c>
      <c r="C836" s="1248"/>
      <c r="D836" s="164" t="str">
        <f t="shared" si="60"/>
        <v>+</v>
      </c>
      <c r="E836" s="993">
        <v>1</v>
      </c>
      <c r="F836" s="993">
        <v>1</v>
      </c>
      <c r="G836" s="994">
        <v>1057706</v>
      </c>
      <c r="H836" s="995">
        <v>1057706</v>
      </c>
      <c r="I836" s="994">
        <f t="shared" si="61"/>
        <v>88142</v>
      </c>
    </row>
    <row r="837" spans="1:9" x14ac:dyDescent="0.2">
      <c r="A837" s="164"/>
      <c r="B837" s="998" t="s">
        <v>800</v>
      </c>
      <c r="C837" s="983"/>
      <c r="D837" s="164"/>
      <c r="E837" s="993"/>
      <c r="F837" s="993"/>
      <c r="G837" s="990">
        <f>SUM(G838:G871)</f>
        <v>26164000</v>
      </c>
      <c r="H837" s="991">
        <f t="shared" ref="H837:I837" si="63">SUM(H838:H871)</f>
        <v>23137658</v>
      </c>
      <c r="I837" s="990">
        <f t="shared" si="63"/>
        <v>2180328</v>
      </c>
    </row>
    <row r="838" spans="1:9" x14ac:dyDescent="0.2">
      <c r="A838" s="164">
        <v>1</v>
      </c>
      <c r="B838" s="996" t="s">
        <v>5438</v>
      </c>
      <c r="C838" s="1248" t="s">
        <v>4601</v>
      </c>
      <c r="D838" s="164" t="str">
        <f t="shared" si="60"/>
        <v>-</v>
      </c>
      <c r="E838" s="993">
        <v>0.5</v>
      </c>
      <c r="F838" s="993">
        <v>0.6</v>
      </c>
      <c r="G838" s="994">
        <v>317312</v>
      </c>
      <c r="H838" s="995">
        <v>317312</v>
      </c>
      <c r="I838" s="994">
        <f t="shared" si="61"/>
        <v>26443</v>
      </c>
    </row>
    <row r="839" spans="1:9" x14ac:dyDescent="0.2">
      <c r="A839" s="164">
        <v>2</v>
      </c>
      <c r="B839" s="996" t="s">
        <v>4602</v>
      </c>
      <c r="C839" s="1248"/>
      <c r="D839" s="164" t="str">
        <f t="shared" si="60"/>
        <v>-</v>
      </c>
      <c r="E839" s="993">
        <v>0.5</v>
      </c>
      <c r="F839" s="993">
        <v>0.6</v>
      </c>
      <c r="G839" s="994">
        <v>317312</v>
      </c>
      <c r="H839" s="995">
        <v>317312</v>
      </c>
      <c r="I839" s="994">
        <f t="shared" si="61"/>
        <v>26443</v>
      </c>
    </row>
    <row r="840" spans="1:9" x14ac:dyDescent="0.2">
      <c r="A840" s="164">
        <v>3</v>
      </c>
      <c r="B840" s="996" t="s">
        <v>2093</v>
      </c>
      <c r="C840" s="1248"/>
      <c r="D840" s="164" t="str">
        <f t="shared" si="60"/>
        <v>-</v>
      </c>
      <c r="E840" s="993">
        <v>0.5</v>
      </c>
      <c r="F840" s="993">
        <v>0.6</v>
      </c>
      <c r="G840" s="994">
        <v>317312</v>
      </c>
      <c r="H840" s="995">
        <v>79328</v>
      </c>
      <c r="I840" s="994">
        <f t="shared" si="61"/>
        <v>26443</v>
      </c>
    </row>
    <row r="841" spans="1:9" x14ac:dyDescent="0.2">
      <c r="A841" s="164">
        <v>4</v>
      </c>
      <c r="B841" s="996" t="s">
        <v>5439</v>
      </c>
      <c r="C841" s="1248"/>
      <c r="D841" s="164" t="str">
        <f t="shared" si="60"/>
        <v>-</v>
      </c>
      <c r="E841" s="993">
        <v>0.5</v>
      </c>
      <c r="F841" s="993">
        <v>0</v>
      </c>
      <c r="G841" s="994">
        <v>0</v>
      </c>
      <c r="H841" s="995">
        <v>475968</v>
      </c>
      <c r="I841" s="994">
        <f t="shared" si="61"/>
        <v>0</v>
      </c>
    </row>
    <row r="842" spans="1:9" x14ac:dyDescent="0.2">
      <c r="A842" s="164">
        <v>5</v>
      </c>
      <c r="B842" s="996" t="s">
        <v>5440</v>
      </c>
      <c r="C842" s="1248" t="s">
        <v>3940</v>
      </c>
      <c r="D842" s="164" t="str">
        <f t="shared" si="60"/>
        <v>-</v>
      </c>
      <c r="E842" s="993">
        <v>1</v>
      </c>
      <c r="F842" s="993">
        <v>0.6</v>
      </c>
      <c r="G842" s="994">
        <v>634624</v>
      </c>
      <c r="H842" s="995">
        <v>396640</v>
      </c>
      <c r="I842" s="994">
        <f t="shared" si="61"/>
        <v>52885</v>
      </c>
    </row>
    <row r="843" spans="1:9" x14ac:dyDescent="0.2">
      <c r="A843" s="164">
        <v>6</v>
      </c>
      <c r="B843" s="996" t="s">
        <v>2046</v>
      </c>
      <c r="C843" s="1248"/>
      <c r="D843" s="164" t="str">
        <f t="shared" si="60"/>
        <v>-</v>
      </c>
      <c r="E843" s="993">
        <v>1</v>
      </c>
      <c r="F843" s="993">
        <v>0.6</v>
      </c>
      <c r="G843" s="994">
        <v>634624</v>
      </c>
      <c r="H843" s="995">
        <v>634624</v>
      </c>
      <c r="I843" s="994">
        <f t="shared" si="61"/>
        <v>52885</v>
      </c>
    </row>
    <row r="844" spans="1:9" x14ac:dyDescent="0.2">
      <c r="A844" s="164">
        <v>7</v>
      </c>
      <c r="B844" s="996" t="s">
        <v>5441</v>
      </c>
      <c r="C844" s="1248"/>
      <c r="D844" s="164" t="str">
        <f t="shared" si="60"/>
        <v>-</v>
      </c>
      <c r="E844" s="993">
        <v>1</v>
      </c>
      <c r="F844" s="993">
        <v>0.6</v>
      </c>
      <c r="G844" s="994">
        <v>634624</v>
      </c>
      <c r="H844" s="995">
        <v>634624</v>
      </c>
      <c r="I844" s="994">
        <f t="shared" si="61"/>
        <v>52885</v>
      </c>
    </row>
    <row r="845" spans="1:9" x14ac:dyDescent="0.2">
      <c r="A845" s="164">
        <v>8</v>
      </c>
      <c r="B845" s="996" t="s">
        <v>5442</v>
      </c>
      <c r="C845" s="1248"/>
      <c r="D845" s="164" t="str">
        <f t="shared" si="60"/>
        <v>-</v>
      </c>
      <c r="E845" s="993">
        <v>1</v>
      </c>
      <c r="F845" s="993">
        <v>0.6</v>
      </c>
      <c r="G845" s="994">
        <v>634624</v>
      </c>
      <c r="H845" s="995">
        <v>634624</v>
      </c>
      <c r="I845" s="994">
        <f t="shared" si="61"/>
        <v>52885</v>
      </c>
    </row>
    <row r="846" spans="1:9" x14ac:dyDescent="0.2">
      <c r="A846" s="164">
        <v>9</v>
      </c>
      <c r="B846" s="996" t="s">
        <v>2045</v>
      </c>
      <c r="C846" s="1248"/>
      <c r="D846" s="164" t="str">
        <f t="shared" si="60"/>
        <v>-</v>
      </c>
      <c r="E846" s="993">
        <v>1</v>
      </c>
      <c r="F846" s="993">
        <v>0.6</v>
      </c>
      <c r="G846" s="994">
        <v>634624</v>
      </c>
      <c r="H846" s="995">
        <v>634624</v>
      </c>
      <c r="I846" s="994">
        <f t="shared" si="61"/>
        <v>52885</v>
      </c>
    </row>
    <row r="847" spans="1:9" x14ac:dyDescent="0.2">
      <c r="A847" s="164">
        <v>10</v>
      </c>
      <c r="B847" s="996" t="s">
        <v>5443</v>
      </c>
      <c r="C847" s="1248"/>
      <c r="D847" s="164" t="str">
        <f t="shared" si="60"/>
        <v>-</v>
      </c>
      <c r="E847" s="993">
        <v>1</v>
      </c>
      <c r="F847" s="993">
        <v>0.6</v>
      </c>
      <c r="G847" s="994">
        <v>634624</v>
      </c>
      <c r="H847" s="995">
        <v>634624</v>
      </c>
      <c r="I847" s="994">
        <f t="shared" si="61"/>
        <v>52885</v>
      </c>
    </row>
    <row r="848" spans="1:9" x14ac:dyDescent="0.2">
      <c r="A848" s="164">
        <v>11</v>
      </c>
      <c r="B848" s="996" t="s">
        <v>2047</v>
      </c>
      <c r="C848" s="1248"/>
      <c r="D848" s="164" t="str">
        <f t="shared" si="60"/>
        <v>-</v>
      </c>
      <c r="E848" s="993">
        <v>1</v>
      </c>
      <c r="F848" s="993">
        <v>0.6</v>
      </c>
      <c r="G848" s="994">
        <v>634624</v>
      </c>
      <c r="H848" s="995">
        <v>634624</v>
      </c>
      <c r="I848" s="994">
        <f t="shared" si="61"/>
        <v>52885</v>
      </c>
    </row>
    <row r="849" spans="1:9" x14ac:dyDescent="0.2">
      <c r="A849" s="164">
        <v>12</v>
      </c>
      <c r="B849" s="996" t="s">
        <v>2049</v>
      </c>
      <c r="C849" s="1248"/>
      <c r="D849" s="164" t="str">
        <f t="shared" si="60"/>
        <v>-</v>
      </c>
      <c r="E849" s="993">
        <v>1</v>
      </c>
      <c r="F849" s="993">
        <v>0.6</v>
      </c>
      <c r="G849" s="994">
        <v>634624</v>
      </c>
      <c r="H849" s="995">
        <v>634624</v>
      </c>
      <c r="I849" s="994">
        <f t="shared" si="61"/>
        <v>52885</v>
      </c>
    </row>
    <row r="850" spans="1:9" x14ac:dyDescent="0.2">
      <c r="A850" s="164">
        <v>13</v>
      </c>
      <c r="B850" s="996" t="s">
        <v>5444</v>
      </c>
      <c r="C850" s="1248"/>
      <c r="D850" s="164" t="str">
        <f t="shared" si="60"/>
        <v>-</v>
      </c>
      <c r="E850" s="993">
        <v>1</v>
      </c>
      <c r="F850" s="993">
        <v>0.6</v>
      </c>
      <c r="G850" s="994">
        <v>634624</v>
      </c>
      <c r="H850" s="995">
        <v>634624</v>
      </c>
      <c r="I850" s="994">
        <f t="shared" si="61"/>
        <v>52885</v>
      </c>
    </row>
    <row r="851" spans="1:9" x14ac:dyDescent="0.2">
      <c r="A851" s="164">
        <v>14</v>
      </c>
      <c r="B851" s="996" t="s">
        <v>2050</v>
      </c>
      <c r="C851" s="1248"/>
      <c r="D851" s="164" t="str">
        <f t="shared" si="60"/>
        <v>-</v>
      </c>
      <c r="E851" s="993">
        <v>1</v>
      </c>
      <c r="F851" s="993">
        <v>0.6</v>
      </c>
      <c r="G851" s="994">
        <v>634624</v>
      </c>
      <c r="H851" s="995">
        <v>634624</v>
      </c>
      <c r="I851" s="994">
        <f t="shared" si="61"/>
        <v>52885</v>
      </c>
    </row>
    <row r="852" spans="1:9" x14ac:dyDescent="0.2">
      <c r="A852" s="164">
        <v>15</v>
      </c>
      <c r="B852" s="996" t="s">
        <v>5445</v>
      </c>
      <c r="C852" s="1248"/>
      <c r="D852" s="164" t="str">
        <f t="shared" si="60"/>
        <v>-</v>
      </c>
      <c r="E852" s="993">
        <v>1</v>
      </c>
      <c r="F852" s="993">
        <v>0.6</v>
      </c>
      <c r="G852" s="994">
        <v>634624</v>
      </c>
      <c r="H852" s="995">
        <v>634624</v>
      </c>
      <c r="I852" s="994">
        <f t="shared" si="61"/>
        <v>52885</v>
      </c>
    </row>
    <row r="853" spans="1:9" x14ac:dyDescent="0.2">
      <c r="A853" s="164">
        <v>16</v>
      </c>
      <c r="B853" s="996" t="s">
        <v>5446</v>
      </c>
      <c r="C853" s="1248"/>
      <c r="D853" s="164" t="str">
        <f t="shared" si="60"/>
        <v>-</v>
      </c>
      <c r="E853" s="993">
        <v>1</v>
      </c>
      <c r="F853" s="993">
        <v>0.6</v>
      </c>
      <c r="G853" s="994">
        <v>634624</v>
      </c>
      <c r="H853" s="995">
        <v>634624</v>
      </c>
      <c r="I853" s="994">
        <f t="shared" si="61"/>
        <v>52885</v>
      </c>
    </row>
    <row r="854" spans="1:9" x14ac:dyDescent="0.2">
      <c r="A854" s="164">
        <v>17</v>
      </c>
      <c r="B854" s="996" t="s">
        <v>2051</v>
      </c>
      <c r="C854" s="1248"/>
      <c r="D854" s="164" t="str">
        <f t="shared" si="60"/>
        <v>-</v>
      </c>
      <c r="E854" s="993">
        <v>1</v>
      </c>
      <c r="F854" s="993">
        <v>0.6</v>
      </c>
      <c r="G854" s="994">
        <v>634624</v>
      </c>
      <c r="H854" s="995">
        <v>634624</v>
      </c>
      <c r="I854" s="994">
        <f t="shared" si="61"/>
        <v>52885</v>
      </c>
    </row>
    <row r="855" spans="1:9" x14ac:dyDescent="0.2">
      <c r="A855" s="164">
        <v>18</v>
      </c>
      <c r="B855" s="996" t="s">
        <v>2052</v>
      </c>
      <c r="C855" s="1248"/>
      <c r="D855" s="164" t="str">
        <f t="shared" si="60"/>
        <v>-</v>
      </c>
      <c r="E855" s="993">
        <v>1</v>
      </c>
      <c r="F855" s="993">
        <v>0.6</v>
      </c>
      <c r="G855" s="994">
        <v>634624</v>
      </c>
      <c r="H855" s="995">
        <v>634624</v>
      </c>
      <c r="I855" s="994">
        <f t="shared" si="61"/>
        <v>52885</v>
      </c>
    </row>
    <row r="856" spans="1:9" x14ac:dyDescent="0.2">
      <c r="A856" s="164">
        <v>19</v>
      </c>
      <c r="B856" s="996" t="s">
        <v>5447</v>
      </c>
      <c r="C856" s="1248"/>
      <c r="D856" s="164" t="str">
        <f t="shared" si="60"/>
        <v>-</v>
      </c>
      <c r="E856" s="993">
        <v>1</v>
      </c>
      <c r="F856" s="993">
        <v>0.6</v>
      </c>
      <c r="G856" s="994">
        <v>634624</v>
      </c>
      <c r="H856" s="995">
        <v>634624</v>
      </c>
      <c r="I856" s="994">
        <f t="shared" si="61"/>
        <v>52885</v>
      </c>
    </row>
    <row r="857" spans="1:9" x14ac:dyDescent="0.2">
      <c r="A857" s="164">
        <v>20</v>
      </c>
      <c r="B857" s="996" t="s">
        <v>2053</v>
      </c>
      <c r="C857" s="1248"/>
      <c r="D857" s="164" t="str">
        <f t="shared" si="60"/>
        <v>-</v>
      </c>
      <c r="E857" s="993">
        <v>1</v>
      </c>
      <c r="F857" s="993">
        <v>0.6</v>
      </c>
      <c r="G857" s="994">
        <v>634624</v>
      </c>
      <c r="H857" s="995">
        <v>634624</v>
      </c>
      <c r="I857" s="994">
        <f t="shared" si="61"/>
        <v>52885</v>
      </c>
    </row>
    <row r="858" spans="1:9" x14ac:dyDescent="0.2">
      <c r="A858" s="164">
        <v>21</v>
      </c>
      <c r="B858" s="996" t="s">
        <v>2056</v>
      </c>
      <c r="C858" s="1248"/>
      <c r="D858" s="164" t="str">
        <f t="shared" si="60"/>
        <v>-</v>
      </c>
      <c r="E858" s="993">
        <v>1</v>
      </c>
      <c r="F858" s="993">
        <v>0.6</v>
      </c>
      <c r="G858" s="994">
        <v>634624</v>
      </c>
      <c r="H858" s="995">
        <v>634624</v>
      </c>
      <c r="I858" s="994">
        <f t="shared" si="61"/>
        <v>52885</v>
      </c>
    </row>
    <row r="859" spans="1:9" x14ac:dyDescent="0.2">
      <c r="A859" s="164">
        <v>22</v>
      </c>
      <c r="B859" s="996" t="s">
        <v>5448</v>
      </c>
      <c r="C859" s="1248"/>
      <c r="D859" s="164" t="str">
        <f t="shared" si="60"/>
        <v>-</v>
      </c>
      <c r="E859" s="993">
        <v>1</v>
      </c>
      <c r="F859" s="993">
        <v>0.6</v>
      </c>
      <c r="G859" s="994">
        <v>634624</v>
      </c>
      <c r="H859" s="995">
        <v>634624</v>
      </c>
      <c r="I859" s="994">
        <f t="shared" si="61"/>
        <v>52885</v>
      </c>
    </row>
    <row r="860" spans="1:9" x14ac:dyDescent="0.2">
      <c r="A860" s="164">
        <v>23</v>
      </c>
      <c r="B860" s="996" t="s">
        <v>2054</v>
      </c>
      <c r="C860" s="1248"/>
      <c r="D860" s="164" t="str">
        <f t="shared" si="60"/>
        <v>-</v>
      </c>
      <c r="E860" s="993">
        <v>1</v>
      </c>
      <c r="F860" s="993">
        <v>0.6</v>
      </c>
      <c r="G860" s="994">
        <v>634624</v>
      </c>
      <c r="H860" s="995">
        <v>634624</v>
      </c>
      <c r="I860" s="994">
        <f t="shared" si="61"/>
        <v>52885</v>
      </c>
    </row>
    <row r="861" spans="1:9" x14ac:dyDescent="0.2">
      <c r="A861" s="164">
        <v>24</v>
      </c>
      <c r="B861" s="996" t="s">
        <v>2055</v>
      </c>
      <c r="C861" s="1248"/>
      <c r="D861" s="164" t="str">
        <f t="shared" si="60"/>
        <v>-</v>
      </c>
      <c r="E861" s="993">
        <v>1</v>
      </c>
      <c r="F861" s="993">
        <v>0.6</v>
      </c>
      <c r="G861" s="994">
        <v>634624</v>
      </c>
      <c r="H861" s="995">
        <v>634624</v>
      </c>
      <c r="I861" s="994">
        <f t="shared" si="61"/>
        <v>52885</v>
      </c>
    </row>
    <row r="862" spans="1:9" x14ac:dyDescent="0.2">
      <c r="A862" s="164">
        <v>25</v>
      </c>
      <c r="B862" s="996" t="s">
        <v>2058</v>
      </c>
      <c r="C862" s="1248"/>
      <c r="D862" s="164" t="str">
        <f t="shared" si="60"/>
        <v>+</v>
      </c>
      <c r="E862" s="993">
        <v>1</v>
      </c>
      <c r="F862" s="993">
        <v>1</v>
      </c>
      <c r="G862" s="994">
        <v>1057706</v>
      </c>
      <c r="H862" s="995">
        <v>740395</v>
      </c>
      <c r="I862" s="994">
        <f t="shared" si="61"/>
        <v>88142</v>
      </c>
    </row>
    <row r="863" spans="1:9" x14ac:dyDescent="0.2">
      <c r="A863" s="164">
        <v>26</v>
      </c>
      <c r="B863" s="996" t="s">
        <v>2060</v>
      </c>
      <c r="C863" s="1248"/>
      <c r="D863" s="164" t="str">
        <f t="shared" si="60"/>
        <v>+</v>
      </c>
      <c r="E863" s="993">
        <v>1</v>
      </c>
      <c r="F863" s="993">
        <v>1</v>
      </c>
      <c r="G863" s="994">
        <v>1057706</v>
      </c>
      <c r="H863" s="995">
        <v>1057706</v>
      </c>
      <c r="I863" s="994">
        <f t="shared" si="61"/>
        <v>88142</v>
      </c>
    </row>
    <row r="864" spans="1:9" x14ac:dyDescent="0.2">
      <c r="A864" s="164">
        <v>27</v>
      </c>
      <c r="B864" s="996" t="s">
        <v>2057</v>
      </c>
      <c r="C864" s="1248"/>
      <c r="D864" s="164" t="str">
        <f t="shared" si="60"/>
        <v>+</v>
      </c>
      <c r="E864" s="993">
        <v>1</v>
      </c>
      <c r="F864" s="993">
        <v>1</v>
      </c>
      <c r="G864" s="994">
        <v>1057706</v>
      </c>
      <c r="H864" s="995">
        <v>740395</v>
      </c>
      <c r="I864" s="994">
        <f t="shared" si="61"/>
        <v>88142</v>
      </c>
    </row>
    <row r="865" spans="1:9" x14ac:dyDescent="0.2">
      <c r="A865" s="164">
        <v>28</v>
      </c>
      <c r="B865" s="996" t="s">
        <v>2059</v>
      </c>
      <c r="C865" s="1248"/>
      <c r="D865" s="164" t="str">
        <f t="shared" si="60"/>
        <v>+</v>
      </c>
      <c r="E865" s="993">
        <v>1</v>
      </c>
      <c r="F865" s="993">
        <v>1</v>
      </c>
      <c r="G865" s="994">
        <v>1057706</v>
      </c>
      <c r="H865" s="995">
        <v>740395</v>
      </c>
      <c r="I865" s="994">
        <f t="shared" si="61"/>
        <v>88142</v>
      </c>
    </row>
    <row r="866" spans="1:9" x14ac:dyDescent="0.2">
      <c r="A866" s="164">
        <v>29</v>
      </c>
      <c r="B866" s="996" t="s">
        <v>2061</v>
      </c>
      <c r="C866" s="1248"/>
      <c r="D866" s="164" t="str">
        <f t="shared" si="60"/>
        <v>+</v>
      </c>
      <c r="E866" s="993">
        <v>1</v>
      </c>
      <c r="F866" s="993">
        <v>1</v>
      </c>
      <c r="G866" s="994">
        <v>1675622</v>
      </c>
      <c r="H866" s="995">
        <v>894874</v>
      </c>
      <c r="I866" s="994">
        <f t="shared" si="61"/>
        <v>139635</v>
      </c>
    </row>
    <row r="867" spans="1:9" x14ac:dyDescent="0.2">
      <c r="A867" s="164">
        <v>30</v>
      </c>
      <c r="B867" s="996" t="s">
        <v>5449</v>
      </c>
      <c r="C867" s="1248"/>
      <c r="D867" s="164" t="str">
        <f t="shared" si="60"/>
        <v>-</v>
      </c>
      <c r="E867" s="993">
        <v>1</v>
      </c>
      <c r="F867" s="993">
        <v>0.6</v>
      </c>
      <c r="G867" s="994">
        <v>1128957</v>
      </c>
      <c r="H867" s="995">
        <v>1075519</v>
      </c>
      <c r="I867" s="994">
        <f t="shared" si="61"/>
        <v>94080</v>
      </c>
    </row>
    <row r="868" spans="1:9" x14ac:dyDescent="0.2">
      <c r="A868" s="164">
        <v>31</v>
      </c>
      <c r="B868" s="996" t="s">
        <v>2062</v>
      </c>
      <c r="C868" s="1248"/>
      <c r="D868" s="164" t="str">
        <f t="shared" si="60"/>
        <v>+</v>
      </c>
      <c r="E868" s="993">
        <v>1</v>
      </c>
      <c r="F868" s="993">
        <v>1</v>
      </c>
      <c r="G868" s="994">
        <v>1881594</v>
      </c>
      <c r="H868" s="995">
        <v>1412936</v>
      </c>
      <c r="I868" s="994">
        <f t="shared" si="61"/>
        <v>156800</v>
      </c>
    </row>
    <row r="869" spans="1:9" s="28" customFormat="1" x14ac:dyDescent="0.2">
      <c r="A869" s="266">
        <v>32</v>
      </c>
      <c r="B869" s="999" t="s">
        <v>2063</v>
      </c>
      <c r="C869" s="261" t="s">
        <v>3941</v>
      </c>
      <c r="D869" s="266" t="str">
        <f t="shared" si="60"/>
        <v>-</v>
      </c>
      <c r="E869" s="1000">
        <v>1</v>
      </c>
      <c r="F869" s="1001" t="s">
        <v>5163</v>
      </c>
      <c r="G869" s="1002">
        <v>1256717</v>
      </c>
      <c r="H869" s="1002">
        <v>1256717</v>
      </c>
      <c r="I869" s="1002">
        <f t="shared" si="61"/>
        <v>104726</v>
      </c>
    </row>
    <row r="870" spans="1:9" s="28" customFormat="1" x14ac:dyDescent="0.2">
      <c r="A870" s="266">
        <v>33</v>
      </c>
      <c r="B870" s="999" t="s">
        <v>5450</v>
      </c>
      <c r="C870" s="1254" t="s">
        <v>3942</v>
      </c>
      <c r="D870" s="266" t="str">
        <f t="shared" si="60"/>
        <v>-</v>
      </c>
      <c r="E870" s="1000">
        <v>1</v>
      </c>
      <c r="F870" s="1003" t="s">
        <v>2630</v>
      </c>
      <c r="G870" s="1002">
        <v>1172935</v>
      </c>
      <c r="H870" s="1004">
        <v>1281071</v>
      </c>
      <c r="I870" s="1002">
        <f t="shared" si="61"/>
        <v>97745</v>
      </c>
    </row>
    <row r="871" spans="1:9" s="28" customFormat="1" x14ac:dyDescent="0.2">
      <c r="A871" s="266">
        <v>34</v>
      </c>
      <c r="B871" s="999" t="s">
        <v>5451</v>
      </c>
      <c r="C871" s="1254"/>
      <c r="D871" s="266" t="str">
        <f t="shared" si="60"/>
        <v>-</v>
      </c>
      <c r="E871" s="1000">
        <v>1</v>
      </c>
      <c r="F871" s="1003" t="s">
        <v>2630</v>
      </c>
      <c r="G871" s="1002">
        <v>1172935</v>
      </c>
      <c r="H871" s="1004">
        <v>293234</v>
      </c>
      <c r="I871" s="1002">
        <f t="shared" si="61"/>
        <v>97745</v>
      </c>
    </row>
    <row r="872" spans="1:9" x14ac:dyDescent="0.2">
      <c r="A872" s="891"/>
      <c r="B872" s="892" t="s">
        <v>2066</v>
      </c>
      <c r="C872" s="895"/>
      <c r="D872" s="164"/>
      <c r="E872" s="1005"/>
      <c r="F872" s="1006"/>
      <c r="G872" s="990">
        <f>SUM(G873:G877)</f>
        <v>4490787</v>
      </c>
      <c r="H872" s="991">
        <f t="shared" ref="H872:I872" si="64">SUM(H873:H877)</f>
        <v>4358018</v>
      </c>
      <c r="I872" s="990">
        <f t="shared" si="64"/>
        <v>374232</v>
      </c>
    </row>
    <row r="873" spans="1:9" x14ac:dyDescent="0.2">
      <c r="A873" s="894">
        <v>1</v>
      </c>
      <c r="B873" s="896" t="s">
        <v>2067</v>
      </c>
      <c r="C873" s="1255" t="s">
        <v>3940</v>
      </c>
      <c r="D873" s="164"/>
      <c r="E873" s="1005">
        <v>1</v>
      </c>
      <c r="F873" s="993">
        <v>0.6</v>
      </c>
      <c r="G873" s="994">
        <f>1057706*F873*E873</f>
        <v>634624</v>
      </c>
      <c r="H873" s="995">
        <v>634624</v>
      </c>
      <c r="I873" s="994">
        <f t="shared" si="61"/>
        <v>52885</v>
      </c>
    </row>
    <row r="874" spans="1:9" x14ac:dyDescent="0.2">
      <c r="A874" s="894">
        <v>2</v>
      </c>
      <c r="B874" s="896" t="s">
        <v>2068</v>
      </c>
      <c r="C874" s="1256"/>
      <c r="D874" s="164"/>
      <c r="E874" s="1005">
        <v>1</v>
      </c>
      <c r="F874" s="993">
        <v>0.6</v>
      </c>
      <c r="G874" s="994">
        <f t="shared" ref="G874:G875" si="65">1057706*F874*E874</f>
        <v>634624</v>
      </c>
      <c r="H874" s="995">
        <v>634624</v>
      </c>
      <c r="I874" s="994">
        <f t="shared" si="61"/>
        <v>52885</v>
      </c>
    </row>
    <row r="875" spans="1:9" x14ac:dyDescent="0.2">
      <c r="A875" s="894">
        <v>3</v>
      </c>
      <c r="B875" s="896" t="s">
        <v>2069</v>
      </c>
      <c r="C875" s="1257"/>
      <c r="D875" s="164"/>
      <c r="E875" s="1005">
        <v>1</v>
      </c>
      <c r="F875" s="993">
        <v>1</v>
      </c>
      <c r="G875" s="994">
        <f t="shared" si="65"/>
        <v>1057706</v>
      </c>
      <c r="H875" s="995">
        <v>946715</v>
      </c>
      <c r="I875" s="994">
        <f t="shared" si="61"/>
        <v>88142</v>
      </c>
    </row>
    <row r="876" spans="1:9" x14ac:dyDescent="0.2">
      <c r="A876" s="894">
        <v>4</v>
      </c>
      <c r="B876" s="896" t="s">
        <v>2070</v>
      </c>
      <c r="C876" s="1255" t="s">
        <v>3942</v>
      </c>
      <c r="D876" s="164"/>
      <c r="E876" s="1005">
        <v>1</v>
      </c>
      <c r="F876" s="1007">
        <v>0.45</v>
      </c>
      <c r="G876" s="994">
        <v>846717</v>
      </c>
      <c r="H876" s="995">
        <v>840038</v>
      </c>
      <c r="I876" s="994">
        <f t="shared" si="61"/>
        <v>70560</v>
      </c>
    </row>
    <row r="877" spans="1:9" x14ac:dyDescent="0.2">
      <c r="A877" s="894">
        <v>5</v>
      </c>
      <c r="B877" s="896" t="s">
        <v>2071</v>
      </c>
      <c r="C877" s="1257"/>
      <c r="D877" s="164"/>
      <c r="E877" s="1005">
        <v>1</v>
      </c>
      <c r="F877" s="993">
        <v>0.7</v>
      </c>
      <c r="G877" s="994">
        <v>1317116</v>
      </c>
      <c r="H877" s="995">
        <v>1302017</v>
      </c>
      <c r="I877" s="994">
        <f t="shared" si="61"/>
        <v>109760</v>
      </c>
    </row>
    <row r="878" spans="1:9" x14ac:dyDescent="0.2">
      <c r="A878" s="891"/>
      <c r="B878" s="892" t="s">
        <v>2072</v>
      </c>
      <c r="C878" s="895"/>
      <c r="D878" s="164"/>
      <c r="E878" s="1005"/>
      <c r="F878" s="1006"/>
      <c r="G878" s="990">
        <f>SUM(G879)</f>
        <v>1057706</v>
      </c>
      <c r="H878" s="991">
        <f t="shared" ref="H878:I878" si="66">SUM(H879)</f>
        <v>1057706</v>
      </c>
      <c r="I878" s="990">
        <f t="shared" si="66"/>
        <v>88142</v>
      </c>
    </row>
    <row r="879" spans="1:9" x14ac:dyDescent="0.2">
      <c r="A879" s="894">
        <v>1</v>
      </c>
      <c r="B879" s="896" t="s">
        <v>4603</v>
      </c>
      <c r="C879" s="959" t="s">
        <v>3940</v>
      </c>
      <c r="D879" s="164"/>
      <c r="E879" s="1005">
        <v>1</v>
      </c>
      <c r="F879" s="993">
        <v>1</v>
      </c>
      <c r="G879" s="994">
        <v>1057706</v>
      </c>
      <c r="H879" s="995">
        <v>1057706</v>
      </c>
      <c r="I879" s="994">
        <f t="shared" ref="I879:I881" si="67">G879/12</f>
        <v>88142</v>
      </c>
    </row>
    <row r="880" spans="1:9" x14ac:dyDescent="0.2">
      <c r="A880" s="891"/>
      <c r="B880" s="892" t="s">
        <v>2073</v>
      </c>
      <c r="C880" s="895"/>
      <c r="D880" s="164"/>
      <c r="E880" s="1005"/>
      <c r="F880" s="1006"/>
      <c r="G880" s="990">
        <f>SUM(G881)</f>
        <v>634624</v>
      </c>
      <c r="H880" s="991">
        <f t="shared" ref="H880:I880" si="68">SUM(H881)</f>
        <v>740395</v>
      </c>
      <c r="I880" s="990">
        <f t="shared" si="68"/>
        <v>52885</v>
      </c>
    </row>
    <row r="881" spans="1:9" x14ac:dyDescent="0.2">
      <c r="A881" s="894">
        <v>1</v>
      </c>
      <c r="B881" s="896" t="s">
        <v>2074</v>
      </c>
      <c r="C881" s="959" t="s">
        <v>3940</v>
      </c>
      <c r="D881" s="164"/>
      <c r="E881" s="1005">
        <v>1</v>
      </c>
      <c r="F881" s="993">
        <v>0.6</v>
      </c>
      <c r="G881" s="994">
        <v>634624</v>
      </c>
      <c r="H881" s="995">
        <v>740395</v>
      </c>
      <c r="I881" s="994">
        <f t="shared" si="67"/>
        <v>52885</v>
      </c>
    </row>
    <row r="882" spans="1:9" x14ac:dyDescent="0.2">
      <c r="A882" s="891"/>
      <c r="B882" s="892" t="s">
        <v>2075</v>
      </c>
      <c r="C882" s="893"/>
      <c r="D882" s="164"/>
      <c r="E882" s="1005"/>
      <c r="F882" s="1006"/>
      <c r="G882" s="990">
        <f>SUM(G883:G887)</f>
        <v>4218295</v>
      </c>
      <c r="H882" s="991">
        <f t="shared" ref="H882:I882" si="69">SUM(H883:H887)</f>
        <v>4003622</v>
      </c>
      <c r="I882" s="990">
        <f t="shared" si="69"/>
        <v>351523</v>
      </c>
    </row>
    <row r="883" spans="1:9" x14ac:dyDescent="0.2">
      <c r="A883" s="894">
        <v>1</v>
      </c>
      <c r="B883" s="896" t="s">
        <v>2077</v>
      </c>
      <c r="C883" s="1255" t="s">
        <v>3940</v>
      </c>
      <c r="D883" s="164"/>
      <c r="E883" s="1005">
        <v>1</v>
      </c>
      <c r="F883" s="993">
        <v>0.6</v>
      </c>
      <c r="G883" s="994">
        <v>634624</v>
      </c>
      <c r="H883" s="995">
        <v>634624</v>
      </c>
      <c r="I883" s="994">
        <f t="shared" ref="I883:I887" si="70">G883/12</f>
        <v>52885</v>
      </c>
    </row>
    <row r="884" spans="1:9" x14ac:dyDescent="0.2">
      <c r="A884" s="894">
        <v>2</v>
      </c>
      <c r="B884" s="896" t="s">
        <v>2076</v>
      </c>
      <c r="C884" s="1256"/>
      <c r="D884" s="164"/>
      <c r="E884" s="1005">
        <v>1</v>
      </c>
      <c r="F884" s="993">
        <v>0.6</v>
      </c>
      <c r="G884" s="994">
        <v>634624</v>
      </c>
      <c r="H884" s="995">
        <v>634624</v>
      </c>
      <c r="I884" s="994">
        <f t="shared" si="70"/>
        <v>52885</v>
      </c>
    </row>
    <row r="885" spans="1:9" x14ac:dyDescent="0.2">
      <c r="A885" s="894">
        <v>3</v>
      </c>
      <c r="B885" s="896" t="s">
        <v>2078</v>
      </c>
      <c r="C885" s="1256"/>
      <c r="D885" s="164"/>
      <c r="E885" s="1005">
        <v>1</v>
      </c>
      <c r="F885" s="993">
        <v>0.6</v>
      </c>
      <c r="G885" s="994">
        <v>634624</v>
      </c>
      <c r="H885" s="995">
        <v>634624</v>
      </c>
      <c r="I885" s="994">
        <f t="shared" si="70"/>
        <v>52885</v>
      </c>
    </row>
    <row r="886" spans="1:9" x14ac:dyDescent="0.2">
      <c r="A886" s="894">
        <v>4</v>
      </c>
      <c r="B886" s="896" t="s">
        <v>2080</v>
      </c>
      <c r="C886" s="1257"/>
      <c r="D886" s="164"/>
      <c r="E886" s="1005">
        <v>1</v>
      </c>
      <c r="F886" s="993">
        <v>1</v>
      </c>
      <c r="G886" s="994">
        <v>1057706</v>
      </c>
      <c r="H886" s="995">
        <v>1157212</v>
      </c>
      <c r="I886" s="994">
        <f t="shared" si="70"/>
        <v>88142</v>
      </c>
    </row>
    <row r="887" spans="1:9" x14ac:dyDescent="0.2">
      <c r="A887" s="894">
        <v>5</v>
      </c>
      <c r="B887" s="896" t="s">
        <v>2079</v>
      </c>
      <c r="C887" s="897" t="s">
        <v>3941</v>
      </c>
      <c r="D887" s="164"/>
      <c r="E887" s="1005">
        <v>1</v>
      </c>
      <c r="F887" s="1007">
        <v>0.75</v>
      </c>
      <c r="G887" s="994">
        <v>1256717</v>
      </c>
      <c r="H887" s="995">
        <v>942538</v>
      </c>
      <c r="I887" s="994">
        <f t="shared" si="70"/>
        <v>104726</v>
      </c>
    </row>
    <row r="888" spans="1:9" x14ac:dyDescent="0.2">
      <c r="A888" s="891"/>
      <c r="B888" s="892" t="s">
        <v>2081</v>
      </c>
      <c r="C888" s="895"/>
      <c r="D888" s="164"/>
      <c r="E888" s="1005"/>
      <c r="F888" s="1006"/>
      <c r="G888" s="990">
        <f>SUM(G889)</f>
        <v>0</v>
      </c>
      <c r="H888" s="991">
        <f t="shared" ref="H888:I888" si="71">SUM(H889)</f>
        <v>635040</v>
      </c>
      <c r="I888" s="990">
        <f t="shared" si="71"/>
        <v>0</v>
      </c>
    </row>
    <row r="889" spans="1:9" ht="13.5" customHeight="1" x14ac:dyDescent="0.2">
      <c r="A889" s="898">
        <v>1</v>
      </c>
      <c r="B889" s="899" t="s">
        <v>4604</v>
      </c>
      <c r="C889" s="960" t="s">
        <v>3943</v>
      </c>
      <c r="D889" s="164"/>
      <c r="E889" s="1005"/>
      <c r="F889" s="1006"/>
      <c r="G889" s="994">
        <v>0</v>
      </c>
      <c r="H889" s="995">
        <v>635040</v>
      </c>
      <c r="I889" s="994">
        <v>0</v>
      </c>
    </row>
    <row r="890" spans="1:9" x14ac:dyDescent="0.2">
      <c r="A890" s="891"/>
      <c r="B890" s="892" t="s">
        <v>2082</v>
      </c>
      <c r="C890" s="895"/>
      <c r="D890" s="164"/>
      <c r="E890" s="1005"/>
      <c r="F890" s="1006"/>
      <c r="G890" s="990">
        <f>SUM(G891)</f>
        <v>1057706</v>
      </c>
      <c r="H890" s="991">
        <f t="shared" ref="H890:I890" si="72">SUM(H891)</f>
        <v>740395</v>
      </c>
      <c r="I890" s="990">
        <f t="shared" si="72"/>
        <v>88142</v>
      </c>
    </row>
    <row r="891" spans="1:9" x14ac:dyDescent="0.2">
      <c r="A891" s="894">
        <v>1</v>
      </c>
      <c r="B891" s="896" t="s">
        <v>2083</v>
      </c>
      <c r="C891" s="959" t="s">
        <v>3940</v>
      </c>
      <c r="D891" s="164"/>
      <c r="E891" s="1005">
        <v>1</v>
      </c>
      <c r="F891" s="993">
        <v>1</v>
      </c>
      <c r="G891" s="994">
        <v>1057706</v>
      </c>
      <c r="H891" s="995">
        <v>740395</v>
      </c>
      <c r="I891" s="994">
        <f t="shared" ref="I891" si="73">G891/12</f>
        <v>88142</v>
      </c>
    </row>
    <row r="892" spans="1:9" ht="15" x14ac:dyDescent="0.25">
      <c r="A892" s="106"/>
      <c r="B892" s="1008" t="s">
        <v>2334</v>
      </c>
      <c r="C892" s="1008"/>
      <c r="D892" s="1009"/>
      <c r="E892" s="1008"/>
      <c r="F892" s="1008"/>
      <c r="G892" s="990">
        <f>G6+G12+G47+G82+G105+G124+G152+G184+G208+G236+G255+G263+G275+G297+G324+G353+G377+G394+G409+G450+G470+G501+G529+G556+G573+G587+G627+G632+G662+G693+G715+G753+G780+G804+G830+G837+G872+G878+G880+G882+G888+G890</f>
        <v>531279344</v>
      </c>
      <c r="H892" s="991">
        <f>H6+H12+H47+H82+H105+H124+H152+H184+H208+H236+H255+H263+H275+H297+H324+H353+H377+H394+H409+H450+H470+H501+H529+H556+H573+H587+H627+H632+H662+H693+H715+H753+H780+H804+H830+H837+H872+H878+H880+H882+H888+H890</f>
        <v>533322818</v>
      </c>
      <c r="I892" s="990">
        <f>I6+I12+I47+I82+I105+I124+I152+I184+I208+I236+I255+I263+I275+I297+I324+I353+I377+I394+I409+I450+I470+I501+I529+I556+I573+I587+I627+I632+I662+I693+I715+I753+I780+I804+I830+I837+I872+I878+I880+I882+I888+I890</f>
        <v>44273125</v>
      </c>
    </row>
  </sheetData>
  <mergeCells count="77">
    <mergeCell ref="C870:C871"/>
    <mergeCell ref="C873:C875"/>
    <mergeCell ref="C876:C877"/>
    <mergeCell ref="C883:C886"/>
    <mergeCell ref="C754:C755"/>
    <mergeCell ref="C756:C777"/>
    <mergeCell ref="C778:C779"/>
    <mergeCell ref="C781:C787"/>
    <mergeCell ref="C788:C803"/>
    <mergeCell ref="C805:C829"/>
    <mergeCell ref="C832:C836"/>
    <mergeCell ref="C838:C841"/>
    <mergeCell ref="C842:C868"/>
    <mergeCell ref="C690:C691"/>
    <mergeCell ref="C694:C696"/>
    <mergeCell ref="C697:C713"/>
    <mergeCell ref="C716:C721"/>
    <mergeCell ref="C722:C751"/>
    <mergeCell ref="C533:C555"/>
    <mergeCell ref="C558:C571"/>
    <mergeCell ref="C574:C575"/>
    <mergeCell ref="C576:C586"/>
    <mergeCell ref="C588:C589"/>
    <mergeCell ref="C489:C497"/>
    <mergeCell ref="C499:C500"/>
    <mergeCell ref="C502:C506"/>
    <mergeCell ref="C507:C527"/>
    <mergeCell ref="C530:C532"/>
    <mergeCell ref="C298:C301"/>
    <mergeCell ref="C302:C321"/>
    <mergeCell ref="C322:C323"/>
    <mergeCell ref="C325:C327"/>
    <mergeCell ref="C328:C351"/>
    <mergeCell ref="C256:C257"/>
    <mergeCell ref="C258:C262"/>
    <mergeCell ref="C265:C274"/>
    <mergeCell ref="C276:C280"/>
    <mergeCell ref="C281:C296"/>
    <mergeCell ref="G2:I2"/>
    <mergeCell ref="A3:I3"/>
    <mergeCell ref="C8:C11"/>
    <mergeCell ref="C13:C17"/>
    <mergeCell ref="C18:C46"/>
    <mergeCell ref="C590:C626"/>
    <mergeCell ref="C628:C631"/>
    <mergeCell ref="C633:C639"/>
    <mergeCell ref="C640:C661"/>
    <mergeCell ref="C663:C666"/>
    <mergeCell ref="C667:C689"/>
    <mergeCell ref="G1:I1"/>
    <mergeCell ref="C453:C469"/>
    <mergeCell ref="C471:C488"/>
    <mergeCell ref="C360:C376"/>
    <mergeCell ref="C378:C379"/>
    <mergeCell ref="C380:C393"/>
    <mergeCell ref="C395:C396"/>
    <mergeCell ref="C397:C406"/>
    <mergeCell ref="C407:C408"/>
    <mergeCell ref="C410:C422"/>
    <mergeCell ref="C423:C448"/>
    <mergeCell ref="C451:C452"/>
    <mergeCell ref="C354:C359"/>
    <mergeCell ref="C185:C186"/>
    <mergeCell ref="C187:C207"/>
    <mergeCell ref="C209:C217"/>
    <mergeCell ref="C218:C235"/>
    <mergeCell ref="C237:C241"/>
    <mergeCell ref="C242:C254"/>
    <mergeCell ref="C48:C63"/>
    <mergeCell ref="C64:C81"/>
    <mergeCell ref="C83:C104"/>
    <mergeCell ref="C106:C111"/>
    <mergeCell ref="C112:C123"/>
    <mergeCell ref="C125:C133"/>
    <mergeCell ref="C134:C151"/>
    <mergeCell ref="C153:C154"/>
    <mergeCell ref="C155:C182"/>
  </mergeCells>
  <pageMargins left="0.7" right="0.7" top="0.75" bottom="0.75" header="0.3" footer="0.3"/>
  <pageSetup paperSize="9" scale="68" orientation="portrait" verticalDpi="0" r:id="rId1"/>
  <rowBreaks count="1" manualBreakCount="1">
    <brk id="806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view="pageBreakPreview" zoomScale="160" zoomScaleNormal="100" zoomScaleSheetLayoutView="160" workbookViewId="0">
      <selection activeCell="A20" sqref="A20"/>
    </sheetView>
  </sheetViews>
  <sheetFormatPr defaultColWidth="9.140625" defaultRowHeight="15" x14ac:dyDescent="0.2"/>
  <cols>
    <col min="1" max="1" width="36.7109375" style="173" customWidth="1"/>
    <col min="2" max="2" width="15.85546875" style="173" customWidth="1"/>
    <col min="3" max="4" width="19" style="173" customWidth="1"/>
    <col min="5" max="16384" width="9.140625" style="173"/>
  </cols>
  <sheetData>
    <row r="1" spans="1:4" ht="45.75" customHeight="1" x14ac:dyDescent="0.2">
      <c r="B1" s="15"/>
      <c r="C1" s="1120" t="s">
        <v>3317</v>
      </c>
      <c r="D1" s="1120"/>
    </row>
    <row r="2" spans="1:4" ht="36" customHeight="1" x14ac:dyDescent="0.2">
      <c r="A2" s="1247" t="s">
        <v>2008</v>
      </c>
      <c r="B2" s="1247"/>
      <c r="C2" s="1247"/>
      <c r="D2" s="1247"/>
    </row>
    <row r="3" spans="1:4" ht="47.25" customHeight="1" x14ac:dyDescent="0.2">
      <c r="A3" s="1264" t="s">
        <v>2004</v>
      </c>
      <c r="B3" s="1265"/>
      <c r="C3" s="1262" t="s">
        <v>2012</v>
      </c>
      <c r="D3" s="1262"/>
    </row>
    <row r="4" spans="1:4" ht="17.25" customHeight="1" x14ac:dyDescent="0.2">
      <c r="A4" s="1267" t="s">
        <v>2005</v>
      </c>
      <c r="B4" s="1268"/>
      <c r="C4" s="1263">
        <f>957200*1.105</f>
        <v>1057706</v>
      </c>
      <c r="D4" s="1263"/>
    </row>
    <row r="5" spans="1:4" ht="17.25" customHeight="1" x14ac:dyDescent="0.2">
      <c r="A5" s="1267" t="s">
        <v>2006</v>
      </c>
      <c r="B5" s="1268"/>
      <c r="C5" s="1263">
        <f>1516400*1.105</f>
        <v>1675622</v>
      </c>
      <c r="D5" s="1263"/>
    </row>
    <row r="6" spans="1:4" ht="17.25" customHeight="1" x14ac:dyDescent="0.2">
      <c r="A6" s="1269" t="s">
        <v>2007</v>
      </c>
      <c r="B6" s="1270"/>
      <c r="C6" s="1263">
        <f>1702800*1.105</f>
        <v>1881594</v>
      </c>
      <c r="D6" s="1263"/>
    </row>
    <row r="8" spans="1:4" ht="32.25" customHeight="1" x14ac:dyDescent="0.2">
      <c r="A8" s="1247" t="s">
        <v>2344</v>
      </c>
      <c r="B8" s="1247"/>
      <c r="C8" s="1247"/>
      <c r="D8" s="1247"/>
    </row>
    <row r="9" spans="1:4" ht="9" customHeight="1" x14ac:dyDescent="0.2">
      <c r="A9" s="813"/>
      <c r="B9" s="813"/>
      <c r="C9" s="813"/>
      <c r="D9" s="813"/>
    </row>
    <row r="10" spans="1:4" ht="27.75" customHeight="1" x14ac:dyDescent="0.2">
      <c r="A10" s="1264" t="s">
        <v>2345</v>
      </c>
      <c r="B10" s="1265"/>
      <c r="C10" s="1266" t="s">
        <v>2346</v>
      </c>
      <c r="D10" s="1266"/>
    </row>
    <row r="11" spans="1:4" ht="15" customHeight="1" x14ac:dyDescent="0.2">
      <c r="A11" s="1267" t="s">
        <v>2337</v>
      </c>
      <c r="B11" s="1268"/>
      <c r="C11" s="1266">
        <v>0.5</v>
      </c>
      <c r="D11" s="1266"/>
    </row>
    <row r="12" spans="1:4" x14ac:dyDescent="0.2">
      <c r="A12" s="1267" t="s">
        <v>3939</v>
      </c>
      <c r="B12" s="1268"/>
      <c r="C12" s="1266">
        <v>1</v>
      </c>
      <c r="D12" s="1266"/>
    </row>
    <row r="14" spans="1:4" ht="36" customHeight="1" x14ac:dyDescent="0.2">
      <c r="A14" s="1247" t="s">
        <v>2347</v>
      </c>
      <c r="B14" s="1247"/>
      <c r="C14" s="1247"/>
      <c r="D14" s="1247"/>
    </row>
    <row r="15" spans="1:4" ht="50.25" customHeight="1" x14ac:dyDescent="0.2">
      <c r="A15" s="262" t="s">
        <v>2342</v>
      </c>
      <c r="B15" s="263" t="s">
        <v>2336</v>
      </c>
      <c r="C15" s="263" t="s">
        <v>3987</v>
      </c>
      <c r="D15" s="263" t="s">
        <v>3988</v>
      </c>
    </row>
    <row r="16" spans="1:4" ht="15.75" hidden="1" customHeight="1" x14ac:dyDescent="0.2">
      <c r="A16" s="213" t="s">
        <v>2343</v>
      </c>
      <c r="B16" s="262">
        <v>1</v>
      </c>
      <c r="C16" s="262">
        <v>2</v>
      </c>
      <c r="D16" s="262">
        <v>3</v>
      </c>
    </row>
    <row r="17" spans="1:4" ht="24" customHeight="1" x14ac:dyDescent="0.2">
      <c r="A17" s="213"/>
      <c r="B17" s="1259" t="s">
        <v>409</v>
      </c>
      <c r="C17" s="1260"/>
      <c r="D17" s="1261"/>
    </row>
    <row r="18" spans="1:4" ht="22.5" customHeight="1" x14ac:dyDescent="0.2">
      <c r="A18" s="213" t="s">
        <v>2337</v>
      </c>
      <c r="B18" s="262">
        <v>1</v>
      </c>
      <c r="C18" s="262">
        <v>1</v>
      </c>
      <c r="D18" s="262">
        <v>0.6</v>
      </c>
    </row>
    <row r="19" spans="1:4" ht="22.5" customHeight="1" x14ac:dyDescent="0.2">
      <c r="A19" s="213" t="s">
        <v>2338</v>
      </c>
      <c r="B19" s="262">
        <v>1</v>
      </c>
      <c r="C19" s="262">
        <v>1</v>
      </c>
      <c r="D19" s="262">
        <v>0.6</v>
      </c>
    </row>
    <row r="20" spans="1:4" ht="22.5" customHeight="1" x14ac:dyDescent="0.2">
      <c r="A20" s="213" t="s">
        <v>2339</v>
      </c>
      <c r="B20" s="262">
        <v>1</v>
      </c>
      <c r="C20" s="262">
        <v>0.75</v>
      </c>
      <c r="D20" s="262">
        <v>0.5</v>
      </c>
    </row>
    <row r="21" spans="1:4" ht="22.5" customHeight="1" x14ac:dyDescent="0.2">
      <c r="A21" s="213" t="s">
        <v>2340</v>
      </c>
      <c r="B21" s="262">
        <v>1</v>
      </c>
      <c r="C21" s="262">
        <v>0.7</v>
      </c>
      <c r="D21" s="262">
        <v>0.45</v>
      </c>
    </row>
    <row r="22" spans="1:4" ht="22.5" customHeight="1" x14ac:dyDescent="0.2">
      <c r="A22" s="213" t="s">
        <v>2341</v>
      </c>
      <c r="B22" s="262">
        <v>1</v>
      </c>
      <c r="C22" s="262">
        <v>0.7</v>
      </c>
      <c r="D22" s="262">
        <v>0.45</v>
      </c>
    </row>
  </sheetData>
  <mergeCells count="19">
    <mergeCell ref="A6:B6"/>
    <mergeCell ref="C1:D1"/>
    <mergeCell ref="A2:D2"/>
    <mergeCell ref="B17:D17"/>
    <mergeCell ref="A14:D14"/>
    <mergeCell ref="C3:D3"/>
    <mergeCell ref="C4:D4"/>
    <mergeCell ref="C5:D5"/>
    <mergeCell ref="C6:D6"/>
    <mergeCell ref="A8:D8"/>
    <mergeCell ref="A10:B10"/>
    <mergeCell ref="C10:D10"/>
    <mergeCell ref="A11:B11"/>
    <mergeCell ref="C11:D11"/>
    <mergeCell ref="A12:B12"/>
    <mergeCell ref="C12:D12"/>
    <mergeCell ref="A3:B3"/>
    <mergeCell ref="A4:B4"/>
    <mergeCell ref="A5:B5"/>
  </mergeCells>
  <pageMargins left="0.7" right="0.7" top="0.75" bottom="0.75" header="0.3" footer="0.3"/>
  <pageSetup paperSize="9" scale="92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05"/>
  <sheetViews>
    <sheetView view="pageBreakPreview" zoomScale="82" zoomScaleNormal="100" zoomScaleSheetLayoutView="82" workbookViewId="0">
      <pane xSplit="1" ySplit="6" topLeftCell="B479" activePane="bottomRight" state="frozen"/>
      <selection activeCell="Q21" sqref="Q21"/>
      <selection pane="topRight" activeCell="Q21" sqref="Q21"/>
      <selection pane="bottomLeft" activeCell="Q21" sqref="Q21"/>
      <selection pane="bottomRight" activeCell="B487" sqref="B487:B515"/>
    </sheetView>
  </sheetViews>
  <sheetFormatPr defaultRowHeight="15" x14ac:dyDescent="0.25"/>
  <cols>
    <col min="1" max="1" width="6.42578125" style="810" customWidth="1"/>
    <col min="2" max="2" width="26.140625" style="810" customWidth="1"/>
    <col min="3" max="3" width="8.85546875" style="810" bestFit="1" customWidth="1"/>
    <col min="4" max="4" width="43.85546875" style="810" customWidth="1"/>
    <col min="5" max="5" width="20.42578125" style="810" bestFit="1" customWidth="1"/>
    <col min="6" max="6" width="67.5703125" style="810" customWidth="1"/>
    <col min="7" max="7" width="6.140625" style="810" bestFit="1" customWidth="1"/>
    <col min="8" max="8" width="13.140625" style="810" customWidth="1"/>
    <col min="9" max="9" width="6.85546875" style="810" bestFit="1" customWidth="1"/>
    <col min="10" max="10" width="16.140625" style="810" customWidth="1"/>
    <col min="11" max="11" width="9.5703125" style="810" bestFit="1" customWidth="1"/>
    <col min="12" max="256" width="9.140625" style="810"/>
    <col min="257" max="257" width="6.42578125" style="810" customWidth="1"/>
    <col min="258" max="258" width="26.140625" style="810" customWidth="1"/>
    <col min="259" max="259" width="8.85546875" style="810" bestFit="1" customWidth="1"/>
    <col min="260" max="260" width="43.85546875" style="810" customWidth="1"/>
    <col min="261" max="261" width="20.42578125" style="810" bestFit="1" customWidth="1"/>
    <col min="262" max="262" width="67.5703125" style="810" customWidth="1"/>
    <col min="263" max="263" width="6.140625" style="810" bestFit="1" customWidth="1"/>
    <col min="264" max="264" width="13.140625" style="810" customWidth="1"/>
    <col min="265" max="265" width="6.85546875" style="810" bestFit="1" customWidth="1"/>
    <col min="266" max="266" width="16.140625" style="810" customWidth="1"/>
    <col min="267" max="267" width="9.5703125" style="810" bestFit="1" customWidth="1"/>
    <col min="268" max="512" width="9.140625" style="810"/>
    <col min="513" max="513" width="6.42578125" style="810" customWidth="1"/>
    <col min="514" max="514" width="26.140625" style="810" customWidth="1"/>
    <col min="515" max="515" width="8.85546875" style="810" bestFit="1" customWidth="1"/>
    <col min="516" max="516" width="43.85546875" style="810" customWidth="1"/>
    <col min="517" max="517" width="20.42578125" style="810" bestFit="1" customWidth="1"/>
    <col min="518" max="518" width="67.5703125" style="810" customWidth="1"/>
    <col min="519" max="519" width="6.140625" style="810" bestFit="1" customWidth="1"/>
    <col min="520" max="520" width="13.140625" style="810" customWidth="1"/>
    <col min="521" max="521" width="6.85546875" style="810" bestFit="1" customWidth="1"/>
    <col min="522" max="522" width="16.140625" style="810" customWidth="1"/>
    <col min="523" max="523" width="9.5703125" style="810" bestFit="1" customWidth="1"/>
    <col min="524" max="768" width="9.140625" style="810"/>
    <col min="769" max="769" width="6.42578125" style="810" customWidth="1"/>
    <col min="770" max="770" width="26.140625" style="810" customWidth="1"/>
    <col min="771" max="771" width="8.85546875" style="810" bestFit="1" customWidth="1"/>
    <col min="772" max="772" width="43.85546875" style="810" customWidth="1"/>
    <col min="773" max="773" width="20.42578125" style="810" bestFit="1" customWidth="1"/>
    <col min="774" max="774" width="67.5703125" style="810" customWidth="1"/>
    <col min="775" max="775" width="6.140625" style="810" bestFit="1" customWidth="1"/>
    <col min="776" max="776" width="13.140625" style="810" customWidth="1"/>
    <col min="777" max="777" width="6.85546875" style="810" bestFit="1" customWidth="1"/>
    <col min="778" max="778" width="16.140625" style="810" customWidth="1"/>
    <col min="779" max="779" width="9.5703125" style="810" bestFit="1" customWidth="1"/>
    <col min="780" max="1024" width="9.140625" style="810"/>
    <col min="1025" max="1025" width="6.42578125" style="810" customWidth="1"/>
    <col min="1026" max="1026" width="26.140625" style="810" customWidth="1"/>
    <col min="1027" max="1027" width="8.85546875" style="810" bestFit="1" customWidth="1"/>
    <col min="1028" max="1028" width="43.85546875" style="810" customWidth="1"/>
    <col min="1029" max="1029" width="20.42578125" style="810" bestFit="1" customWidth="1"/>
    <col min="1030" max="1030" width="67.5703125" style="810" customWidth="1"/>
    <col min="1031" max="1031" width="6.140625" style="810" bestFit="1" customWidth="1"/>
    <col min="1032" max="1032" width="13.140625" style="810" customWidth="1"/>
    <col min="1033" max="1033" width="6.85546875" style="810" bestFit="1" customWidth="1"/>
    <col min="1034" max="1034" width="16.140625" style="810" customWidth="1"/>
    <col min="1035" max="1035" width="9.5703125" style="810" bestFit="1" customWidth="1"/>
    <col min="1036" max="1280" width="9.140625" style="810"/>
    <col min="1281" max="1281" width="6.42578125" style="810" customWidth="1"/>
    <col min="1282" max="1282" width="26.140625" style="810" customWidth="1"/>
    <col min="1283" max="1283" width="8.85546875" style="810" bestFit="1" customWidth="1"/>
    <col min="1284" max="1284" width="43.85546875" style="810" customWidth="1"/>
    <col min="1285" max="1285" width="20.42578125" style="810" bestFit="1" customWidth="1"/>
    <col min="1286" max="1286" width="67.5703125" style="810" customWidth="1"/>
    <col min="1287" max="1287" width="6.140625" style="810" bestFit="1" customWidth="1"/>
    <col min="1288" max="1288" width="13.140625" style="810" customWidth="1"/>
    <col min="1289" max="1289" width="6.85546875" style="810" bestFit="1" customWidth="1"/>
    <col min="1290" max="1290" width="16.140625" style="810" customWidth="1"/>
    <col min="1291" max="1291" width="9.5703125" style="810" bestFit="1" customWidth="1"/>
    <col min="1292" max="1536" width="9.140625" style="810"/>
    <col min="1537" max="1537" width="6.42578125" style="810" customWidth="1"/>
    <col min="1538" max="1538" width="26.140625" style="810" customWidth="1"/>
    <col min="1539" max="1539" width="8.85546875" style="810" bestFit="1" customWidth="1"/>
    <col min="1540" max="1540" width="43.85546875" style="810" customWidth="1"/>
    <col min="1541" max="1541" width="20.42578125" style="810" bestFit="1" customWidth="1"/>
    <col min="1542" max="1542" width="67.5703125" style="810" customWidth="1"/>
    <col min="1543" max="1543" width="6.140625" style="810" bestFit="1" customWidth="1"/>
    <col min="1544" max="1544" width="13.140625" style="810" customWidth="1"/>
    <col min="1545" max="1545" width="6.85546875" style="810" bestFit="1" customWidth="1"/>
    <col min="1546" max="1546" width="16.140625" style="810" customWidth="1"/>
    <col min="1547" max="1547" width="9.5703125" style="810" bestFit="1" customWidth="1"/>
    <col min="1548" max="1792" width="9.140625" style="810"/>
    <col min="1793" max="1793" width="6.42578125" style="810" customWidth="1"/>
    <col min="1794" max="1794" width="26.140625" style="810" customWidth="1"/>
    <col min="1795" max="1795" width="8.85546875" style="810" bestFit="1" customWidth="1"/>
    <col min="1796" max="1796" width="43.85546875" style="810" customWidth="1"/>
    <col min="1797" max="1797" width="20.42578125" style="810" bestFit="1" customWidth="1"/>
    <col min="1798" max="1798" width="67.5703125" style="810" customWidth="1"/>
    <col min="1799" max="1799" width="6.140625" style="810" bestFit="1" customWidth="1"/>
    <col min="1800" max="1800" width="13.140625" style="810" customWidth="1"/>
    <col min="1801" max="1801" width="6.85546875" style="810" bestFit="1" customWidth="1"/>
    <col min="1802" max="1802" width="16.140625" style="810" customWidth="1"/>
    <col min="1803" max="1803" width="9.5703125" style="810" bestFit="1" customWidth="1"/>
    <col min="1804" max="2048" width="9.140625" style="810"/>
    <col min="2049" max="2049" width="6.42578125" style="810" customWidth="1"/>
    <col min="2050" max="2050" width="26.140625" style="810" customWidth="1"/>
    <col min="2051" max="2051" width="8.85546875" style="810" bestFit="1" customWidth="1"/>
    <col min="2052" max="2052" width="43.85546875" style="810" customWidth="1"/>
    <col min="2053" max="2053" width="20.42578125" style="810" bestFit="1" customWidth="1"/>
    <col min="2054" max="2054" width="67.5703125" style="810" customWidth="1"/>
    <col min="2055" max="2055" width="6.140625" style="810" bestFit="1" customWidth="1"/>
    <col min="2056" max="2056" width="13.140625" style="810" customWidth="1"/>
    <col min="2057" max="2057" width="6.85546875" style="810" bestFit="1" customWidth="1"/>
    <col min="2058" max="2058" width="16.140625" style="810" customWidth="1"/>
    <col min="2059" max="2059" width="9.5703125" style="810" bestFit="1" customWidth="1"/>
    <col min="2060" max="2304" width="9.140625" style="810"/>
    <col min="2305" max="2305" width="6.42578125" style="810" customWidth="1"/>
    <col min="2306" max="2306" width="26.140625" style="810" customWidth="1"/>
    <col min="2307" max="2307" width="8.85546875" style="810" bestFit="1" customWidth="1"/>
    <col min="2308" max="2308" width="43.85546875" style="810" customWidth="1"/>
    <col min="2309" max="2309" width="20.42578125" style="810" bestFit="1" customWidth="1"/>
    <col min="2310" max="2310" width="67.5703125" style="810" customWidth="1"/>
    <col min="2311" max="2311" width="6.140625" style="810" bestFit="1" customWidth="1"/>
    <col min="2312" max="2312" width="13.140625" style="810" customWidth="1"/>
    <col min="2313" max="2313" width="6.85546875" style="810" bestFit="1" customWidth="1"/>
    <col min="2314" max="2314" width="16.140625" style="810" customWidth="1"/>
    <col min="2315" max="2315" width="9.5703125" style="810" bestFit="1" customWidth="1"/>
    <col min="2316" max="2560" width="9.140625" style="810"/>
    <col min="2561" max="2561" width="6.42578125" style="810" customWidth="1"/>
    <col min="2562" max="2562" width="26.140625" style="810" customWidth="1"/>
    <col min="2563" max="2563" width="8.85546875" style="810" bestFit="1" customWidth="1"/>
    <col min="2564" max="2564" width="43.85546875" style="810" customWidth="1"/>
    <col min="2565" max="2565" width="20.42578125" style="810" bestFit="1" customWidth="1"/>
    <col min="2566" max="2566" width="67.5703125" style="810" customWidth="1"/>
    <col min="2567" max="2567" width="6.140625" style="810" bestFit="1" customWidth="1"/>
    <col min="2568" max="2568" width="13.140625" style="810" customWidth="1"/>
    <col min="2569" max="2569" width="6.85546875" style="810" bestFit="1" customWidth="1"/>
    <col min="2570" max="2570" width="16.140625" style="810" customWidth="1"/>
    <col min="2571" max="2571" width="9.5703125" style="810" bestFit="1" customWidth="1"/>
    <col min="2572" max="2816" width="9.140625" style="810"/>
    <col min="2817" max="2817" width="6.42578125" style="810" customWidth="1"/>
    <col min="2818" max="2818" width="26.140625" style="810" customWidth="1"/>
    <col min="2819" max="2819" width="8.85546875" style="810" bestFit="1" customWidth="1"/>
    <col min="2820" max="2820" width="43.85546875" style="810" customWidth="1"/>
    <col min="2821" max="2821" width="20.42578125" style="810" bestFit="1" customWidth="1"/>
    <col min="2822" max="2822" width="67.5703125" style="810" customWidth="1"/>
    <col min="2823" max="2823" width="6.140625" style="810" bestFit="1" customWidth="1"/>
    <col min="2824" max="2824" width="13.140625" style="810" customWidth="1"/>
    <col min="2825" max="2825" width="6.85546875" style="810" bestFit="1" customWidth="1"/>
    <col min="2826" max="2826" width="16.140625" style="810" customWidth="1"/>
    <col min="2827" max="2827" width="9.5703125" style="810" bestFit="1" customWidth="1"/>
    <col min="2828" max="3072" width="9.140625" style="810"/>
    <col min="3073" max="3073" width="6.42578125" style="810" customWidth="1"/>
    <col min="3074" max="3074" width="26.140625" style="810" customWidth="1"/>
    <col min="3075" max="3075" width="8.85546875" style="810" bestFit="1" customWidth="1"/>
    <col min="3076" max="3076" width="43.85546875" style="810" customWidth="1"/>
    <col min="3077" max="3077" width="20.42578125" style="810" bestFit="1" customWidth="1"/>
    <col min="3078" max="3078" width="67.5703125" style="810" customWidth="1"/>
    <col min="3079" max="3079" width="6.140625" style="810" bestFit="1" customWidth="1"/>
    <col min="3080" max="3080" width="13.140625" style="810" customWidth="1"/>
    <col min="3081" max="3081" width="6.85546875" style="810" bestFit="1" customWidth="1"/>
    <col min="3082" max="3082" width="16.140625" style="810" customWidth="1"/>
    <col min="3083" max="3083" width="9.5703125" style="810" bestFit="1" customWidth="1"/>
    <col min="3084" max="3328" width="9.140625" style="810"/>
    <col min="3329" max="3329" width="6.42578125" style="810" customWidth="1"/>
    <col min="3330" max="3330" width="26.140625" style="810" customWidth="1"/>
    <col min="3331" max="3331" width="8.85546875" style="810" bestFit="1" customWidth="1"/>
    <col min="3332" max="3332" width="43.85546875" style="810" customWidth="1"/>
    <col min="3333" max="3333" width="20.42578125" style="810" bestFit="1" customWidth="1"/>
    <col min="3334" max="3334" width="67.5703125" style="810" customWidth="1"/>
    <col min="3335" max="3335" width="6.140625" style="810" bestFit="1" customWidth="1"/>
    <col min="3336" max="3336" width="13.140625" style="810" customWidth="1"/>
    <col min="3337" max="3337" width="6.85546875" style="810" bestFit="1" customWidth="1"/>
    <col min="3338" max="3338" width="16.140625" style="810" customWidth="1"/>
    <col min="3339" max="3339" width="9.5703125" style="810" bestFit="1" customWidth="1"/>
    <col min="3340" max="3584" width="9.140625" style="810"/>
    <col min="3585" max="3585" width="6.42578125" style="810" customWidth="1"/>
    <col min="3586" max="3586" width="26.140625" style="810" customWidth="1"/>
    <col min="3587" max="3587" width="8.85546875" style="810" bestFit="1" customWidth="1"/>
    <col min="3588" max="3588" width="43.85546875" style="810" customWidth="1"/>
    <col min="3589" max="3589" width="20.42578125" style="810" bestFit="1" customWidth="1"/>
    <col min="3590" max="3590" width="67.5703125" style="810" customWidth="1"/>
    <col min="3591" max="3591" width="6.140625" style="810" bestFit="1" customWidth="1"/>
    <col min="3592" max="3592" width="13.140625" style="810" customWidth="1"/>
    <col min="3593" max="3593" width="6.85546875" style="810" bestFit="1" customWidth="1"/>
    <col min="3594" max="3594" width="16.140625" style="810" customWidth="1"/>
    <col min="3595" max="3595" width="9.5703125" style="810" bestFit="1" customWidth="1"/>
    <col min="3596" max="3840" width="9.140625" style="810"/>
    <col min="3841" max="3841" width="6.42578125" style="810" customWidth="1"/>
    <col min="3842" max="3842" width="26.140625" style="810" customWidth="1"/>
    <col min="3843" max="3843" width="8.85546875" style="810" bestFit="1" customWidth="1"/>
    <col min="3844" max="3844" width="43.85546875" style="810" customWidth="1"/>
    <col min="3845" max="3845" width="20.42578125" style="810" bestFit="1" customWidth="1"/>
    <col min="3846" max="3846" width="67.5703125" style="810" customWidth="1"/>
    <col min="3847" max="3847" width="6.140625" style="810" bestFit="1" customWidth="1"/>
    <col min="3848" max="3848" width="13.140625" style="810" customWidth="1"/>
    <col min="3849" max="3849" width="6.85546875" style="810" bestFit="1" customWidth="1"/>
    <col min="3850" max="3850" width="16.140625" style="810" customWidth="1"/>
    <col min="3851" max="3851" width="9.5703125" style="810" bestFit="1" customWidth="1"/>
    <col min="3852" max="4096" width="9.140625" style="810"/>
    <col min="4097" max="4097" width="6.42578125" style="810" customWidth="1"/>
    <col min="4098" max="4098" width="26.140625" style="810" customWidth="1"/>
    <col min="4099" max="4099" width="8.85546875" style="810" bestFit="1" customWidth="1"/>
    <col min="4100" max="4100" width="43.85546875" style="810" customWidth="1"/>
    <col min="4101" max="4101" width="20.42578125" style="810" bestFit="1" customWidth="1"/>
    <col min="4102" max="4102" width="67.5703125" style="810" customWidth="1"/>
    <col min="4103" max="4103" width="6.140625" style="810" bestFit="1" customWidth="1"/>
    <col min="4104" max="4104" width="13.140625" style="810" customWidth="1"/>
    <col min="4105" max="4105" width="6.85546875" style="810" bestFit="1" customWidth="1"/>
    <col min="4106" max="4106" width="16.140625" style="810" customWidth="1"/>
    <col min="4107" max="4107" width="9.5703125" style="810" bestFit="1" customWidth="1"/>
    <col min="4108" max="4352" width="9.140625" style="810"/>
    <col min="4353" max="4353" width="6.42578125" style="810" customWidth="1"/>
    <col min="4354" max="4354" width="26.140625" style="810" customWidth="1"/>
    <col min="4355" max="4355" width="8.85546875" style="810" bestFit="1" customWidth="1"/>
    <col min="4356" max="4356" width="43.85546875" style="810" customWidth="1"/>
    <col min="4357" max="4357" width="20.42578125" style="810" bestFit="1" customWidth="1"/>
    <col min="4358" max="4358" width="67.5703125" style="810" customWidth="1"/>
    <col min="4359" max="4359" width="6.140625" style="810" bestFit="1" customWidth="1"/>
    <col min="4360" max="4360" width="13.140625" style="810" customWidth="1"/>
    <col min="4361" max="4361" width="6.85546875" style="810" bestFit="1" customWidth="1"/>
    <col min="4362" max="4362" width="16.140625" style="810" customWidth="1"/>
    <col min="4363" max="4363" width="9.5703125" style="810" bestFit="1" customWidth="1"/>
    <col min="4364" max="4608" width="9.140625" style="810"/>
    <col min="4609" max="4609" width="6.42578125" style="810" customWidth="1"/>
    <col min="4610" max="4610" width="26.140625" style="810" customWidth="1"/>
    <col min="4611" max="4611" width="8.85546875" style="810" bestFit="1" customWidth="1"/>
    <col min="4612" max="4612" width="43.85546875" style="810" customWidth="1"/>
    <col min="4613" max="4613" width="20.42578125" style="810" bestFit="1" customWidth="1"/>
    <col min="4614" max="4614" width="67.5703125" style="810" customWidth="1"/>
    <col min="4615" max="4615" width="6.140625" style="810" bestFit="1" customWidth="1"/>
    <col min="4616" max="4616" width="13.140625" style="810" customWidth="1"/>
    <col min="4617" max="4617" width="6.85546875" style="810" bestFit="1" customWidth="1"/>
    <col min="4618" max="4618" width="16.140625" style="810" customWidth="1"/>
    <col min="4619" max="4619" width="9.5703125" style="810" bestFit="1" customWidth="1"/>
    <col min="4620" max="4864" width="9.140625" style="810"/>
    <col min="4865" max="4865" width="6.42578125" style="810" customWidth="1"/>
    <col min="4866" max="4866" width="26.140625" style="810" customWidth="1"/>
    <col min="4867" max="4867" width="8.85546875" style="810" bestFit="1" customWidth="1"/>
    <col min="4868" max="4868" width="43.85546875" style="810" customWidth="1"/>
    <col min="4869" max="4869" width="20.42578125" style="810" bestFit="1" customWidth="1"/>
    <col min="4870" max="4870" width="67.5703125" style="810" customWidth="1"/>
    <col min="4871" max="4871" width="6.140625" style="810" bestFit="1" customWidth="1"/>
    <col min="4872" max="4872" width="13.140625" style="810" customWidth="1"/>
    <col min="4873" max="4873" width="6.85546875" style="810" bestFit="1" customWidth="1"/>
    <col min="4874" max="4874" width="16.140625" style="810" customWidth="1"/>
    <col min="4875" max="4875" width="9.5703125" style="810" bestFit="1" customWidth="1"/>
    <col min="4876" max="5120" width="9.140625" style="810"/>
    <col min="5121" max="5121" width="6.42578125" style="810" customWidth="1"/>
    <col min="5122" max="5122" width="26.140625" style="810" customWidth="1"/>
    <col min="5123" max="5123" width="8.85546875" style="810" bestFit="1" customWidth="1"/>
    <col min="5124" max="5124" width="43.85546875" style="810" customWidth="1"/>
    <col min="5125" max="5125" width="20.42578125" style="810" bestFit="1" customWidth="1"/>
    <col min="5126" max="5126" width="67.5703125" style="810" customWidth="1"/>
    <col min="5127" max="5127" width="6.140625" style="810" bestFit="1" customWidth="1"/>
    <col min="5128" max="5128" width="13.140625" style="810" customWidth="1"/>
    <col min="5129" max="5129" width="6.85546875" style="810" bestFit="1" customWidth="1"/>
    <col min="5130" max="5130" width="16.140625" style="810" customWidth="1"/>
    <col min="5131" max="5131" width="9.5703125" style="810" bestFit="1" customWidth="1"/>
    <col min="5132" max="5376" width="9.140625" style="810"/>
    <col min="5377" max="5377" width="6.42578125" style="810" customWidth="1"/>
    <col min="5378" max="5378" width="26.140625" style="810" customWidth="1"/>
    <col min="5379" max="5379" width="8.85546875" style="810" bestFit="1" customWidth="1"/>
    <col min="5380" max="5380" width="43.85546875" style="810" customWidth="1"/>
    <col min="5381" max="5381" width="20.42578125" style="810" bestFit="1" customWidth="1"/>
    <col min="5382" max="5382" width="67.5703125" style="810" customWidth="1"/>
    <col min="5383" max="5383" width="6.140625" style="810" bestFit="1" customWidth="1"/>
    <col min="5384" max="5384" width="13.140625" style="810" customWidth="1"/>
    <col min="5385" max="5385" width="6.85546875" style="810" bestFit="1" customWidth="1"/>
    <col min="5386" max="5386" width="16.140625" style="810" customWidth="1"/>
    <col min="5387" max="5387" width="9.5703125" style="810" bestFit="1" customWidth="1"/>
    <col min="5388" max="5632" width="9.140625" style="810"/>
    <col min="5633" max="5633" width="6.42578125" style="810" customWidth="1"/>
    <col min="5634" max="5634" width="26.140625" style="810" customWidth="1"/>
    <col min="5635" max="5635" width="8.85546875" style="810" bestFit="1" customWidth="1"/>
    <col min="5636" max="5636" width="43.85546875" style="810" customWidth="1"/>
    <col min="5637" max="5637" width="20.42578125" style="810" bestFit="1" customWidth="1"/>
    <col min="5638" max="5638" width="67.5703125" style="810" customWidth="1"/>
    <col min="5639" max="5639" width="6.140625" style="810" bestFit="1" customWidth="1"/>
    <col min="5640" max="5640" width="13.140625" style="810" customWidth="1"/>
    <col min="5641" max="5641" width="6.85546875" style="810" bestFit="1" customWidth="1"/>
    <col min="5642" max="5642" width="16.140625" style="810" customWidth="1"/>
    <col min="5643" max="5643" width="9.5703125" style="810" bestFit="1" customWidth="1"/>
    <col min="5644" max="5888" width="9.140625" style="810"/>
    <col min="5889" max="5889" width="6.42578125" style="810" customWidth="1"/>
    <col min="5890" max="5890" width="26.140625" style="810" customWidth="1"/>
    <col min="5891" max="5891" width="8.85546875" style="810" bestFit="1" customWidth="1"/>
    <col min="5892" max="5892" width="43.85546875" style="810" customWidth="1"/>
    <col min="5893" max="5893" width="20.42578125" style="810" bestFit="1" customWidth="1"/>
    <col min="5894" max="5894" width="67.5703125" style="810" customWidth="1"/>
    <col min="5895" max="5895" width="6.140625" style="810" bestFit="1" customWidth="1"/>
    <col min="5896" max="5896" width="13.140625" style="810" customWidth="1"/>
    <col min="5897" max="5897" width="6.85546875" style="810" bestFit="1" customWidth="1"/>
    <col min="5898" max="5898" width="16.140625" style="810" customWidth="1"/>
    <col min="5899" max="5899" width="9.5703125" style="810" bestFit="1" customWidth="1"/>
    <col min="5900" max="6144" width="9.140625" style="810"/>
    <col min="6145" max="6145" width="6.42578125" style="810" customWidth="1"/>
    <col min="6146" max="6146" width="26.140625" style="810" customWidth="1"/>
    <col min="6147" max="6147" width="8.85546875" style="810" bestFit="1" customWidth="1"/>
    <col min="6148" max="6148" width="43.85546875" style="810" customWidth="1"/>
    <col min="6149" max="6149" width="20.42578125" style="810" bestFit="1" customWidth="1"/>
    <col min="6150" max="6150" width="67.5703125" style="810" customWidth="1"/>
    <col min="6151" max="6151" width="6.140625" style="810" bestFit="1" customWidth="1"/>
    <col min="6152" max="6152" width="13.140625" style="810" customWidth="1"/>
    <col min="6153" max="6153" width="6.85546875" style="810" bestFit="1" customWidth="1"/>
    <col min="6154" max="6154" width="16.140625" style="810" customWidth="1"/>
    <col min="6155" max="6155" width="9.5703125" style="810" bestFit="1" customWidth="1"/>
    <col min="6156" max="6400" width="9.140625" style="810"/>
    <col min="6401" max="6401" width="6.42578125" style="810" customWidth="1"/>
    <col min="6402" max="6402" width="26.140625" style="810" customWidth="1"/>
    <col min="6403" max="6403" width="8.85546875" style="810" bestFit="1" customWidth="1"/>
    <col min="6404" max="6404" width="43.85546875" style="810" customWidth="1"/>
    <col min="6405" max="6405" width="20.42578125" style="810" bestFit="1" customWidth="1"/>
    <col min="6406" max="6406" width="67.5703125" style="810" customWidth="1"/>
    <col min="6407" max="6407" width="6.140625" style="810" bestFit="1" customWidth="1"/>
    <col min="6408" max="6408" width="13.140625" style="810" customWidth="1"/>
    <col min="6409" max="6409" width="6.85546875" style="810" bestFit="1" customWidth="1"/>
    <col min="6410" max="6410" width="16.140625" style="810" customWidth="1"/>
    <col min="6411" max="6411" width="9.5703125" style="810" bestFit="1" customWidth="1"/>
    <col min="6412" max="6656" width="9.140625" style="810"/>
    <col min="6657" max="6657" width="6.42578125" style="810" customWidth="1"/>
    <col min="6658" max="6658" width="26.140625" style="810" customWidth="1"/>
    <col min="6659" max="6659" width="8.85546875" style="810" bestFit="1" customWidth="1"/>
    <col min="6660" max="6660" width="43.85546875" style="810" customWidth="1"/>
    <col min="6661" max="6661" width="20.42578125" style="810" bestFit="1" customWidth="1"/>
    <col min="6662" max="6662" width="67.5703125" style="810" customWidth="1"/>
    <col min="6663" max="6663" width="6.140625" style="810" bestFit="1" customWidth="1"/>
    <col min="6664" max="6664" width="13.140625" style="810" customWidth="1"/>
    <col min="6665" max="6665" width="6.85546875" style="810" bestFit="1" customWidth="1"/>
    <col min="6666" max="6666" width="16.140625" style="810" customWidth="1"/>
    <col min="6667" max="6667" width="9.5703125" style="810" bestFit="1" customWidth="1"/>
    <col min="6668" max="6912" width="9.140625" style="810"/>
    <col min="6913" max="6913" width="6.42578125" style="810" customWidth="1"/>
    <col min="6914" max="6914" width="26.140625" style="810" customWidth="1"/>
    <col min="6915" max="6915" width="8.85546875" style="810" bestFit="1" customWidth="1"/>
    <col min="6916" max="6916" width="43.85546875" style="810" customWidth="1"/>
    <col min="6917" max="6917" width="20.42578125" style="810" bestFit="1" customWidth="1"/>
    <col min="6918" max="6918" width="67.5703125" style="810" customWidth="1"/>
    <col min="6919" max="6919" width="6.140625" style="810" bestFit="1" customWidth="1"/>
    <col min="6920" max="6920" width="13.140625" style="810" customWidth="1"/>
    <col min="6921" max="6921" width="6.85546875" style="810" bestFit="1" customWidth="1"/>
    <col min="6922" max="6922" width="16.140625" style="810" customWidth="1"/>
    <col min="6923" max="6923" width="9.5703125" style="810" bestFit="1" customWidth="1"/>
    <col min="6924" max="7168" width="9.140625" style="810"/>
    <col min="7169" max="7169" width="6.42578125" style="810" customWidth="1"/>
    <col min="7170" max="7170" width="26.140625" style="810" customWidth="1"/>
    <col min="7171" max="7171" width="8.85546875" style="810" bestFit="1" customWidth="1"/>
    <col min="7172" max="7172" width="43.85546875" style="810" customWidth="1"/>
    <col min="7173" max="7173" width="20.42578125" style="810" bestFit="1" customWidth="1"/>
    <col min="7174" max="7174" width="67.5703125" style="810" customWidth="1"/>
    <col min="7175" max="7175" width="6.140625" style="810" bestFit="1" customWidth="1"/>
    <col min="7176" max="7176" width="13.140625" style="810" customWidth="1"/>
    <col min="7177" max="7177" width="6.85546875" style="810" bestFit="1" customWidth="1"/>
    <col min="7178" max="7178" width="16.140625" style="810" customWidth="1"/>
    <col min="7179" max="7179" width="9.5703125" style="810" bestFit="1" customWidth="1"/>
    <col min="7180" max="7424" width="9.140625" style="810"/>
    <col min="7425" max="7425" width="6.42578125" style="810" customWidth="1"/>
    <col min="7426" max="7426" width="26.140625" style="810" customWidth="1"/>
    <col min="7427" max="7427" width="8.85546875" style="810" bestFit="1" customWidth="1"/>
    <col min="7428" max="7428" width="43.85546875" style="810" customWidth="1"/>
    <col min="7429" max="7429" width="20.42578125" style="810" bestFit="1" customWidth="1"/>
    <col min="7430" max="7430" width="67.5703125" style="810" customWidth="1"/>
    <col min="7431" max="7431" width="6.140625" style="810" bestFit="1" customWidth="1"/>
    <col min="7432" max="7432" width="13.140625" style="810" customWidth="1"/>
    <col min="7433" max="7433" width="6.85546875" style="810" bestFit="1" customWidth="1"/>
    <col min="7434" max="7434" width="16.140625" style="810" customWidth="1"/>
    <col min="7435" max="7435" width="9.5703125" style="810" bestFit="1" customWidth="1"/>
    <col min="7436" max="7680" width="9.140625" style="810"/>
    <col min="7681" max="7681" width="6.42578125" style="810" customWidth="1"/>
    <col min="7682" max="7682" width="26.140625" style="810" customWidth="1"/>
    <col min="7683" max="7683" width="8.85546875" style="810" bestFit="1" customWidth="1"/>
    <col min="7684" max="7684" width="43.85546875" style="810" customWidth="1"/>
    <col min="7685" max="7685" width="20.42578125" style="810" bestFit="1" customWidth="1"/>
    <col min="7686" max="7686" width="67.5703125" style="810" customWidth="1"/>
    <col min="7687" max="7687" width="6.140625" style="810" bestFit="1" customWidth="1"/>
    <col min="7688" max="7688" width="13.140625" style="810" customWidth="1"/>
    <col min="7689" max="7689" width="6.85546875" style="810" bestFit="1" customWidth="1"/>
    <col min="7690" max="7690" width="16.140625" style="810" customWidth="1"/>
    <col min="7691" max="7691" width="9.5703125" style="810" bestFit="1" customWidth="1"/>
    <col min="7692" max="7936" width="9.140625" style="810"/>
    <col min="7937" max="7937" width="6.42578125" style="810" customWidth="1"/>
    <col min="7938" max="7938" width="26.140625" style="810" customWidth="1"/>
    <col min="7939" max="7939" width="8.85546875" style="810" bestFit="1" customWidth="1"/>
    <col min="7940" max="7940" width="43.85546875" style="810" customWidth="1"/>
    <col min="7941" max="7941" width="20.42578125" style="810" bestFit="1" customWidth="1"/>
    <col min="7942" max="7942" width="67.5703125" style="810" customWidth="1"/>
    <col min="7943" max="7943" width="6.140625" style="810" bestFit="1" customWidth="1"/>
    <col min="7944" max="7944" width="13.140625" style="810" customWidth="1"/>
    <col min="7945" max="7945" width="6.85546875" style="810" bestFit="1" customWidth="1"/>
    <col min="7946" max="7946" width="16.140625" style="810" customWidth="1"/>
    <col min="7947" max="7947" width="9.5703125" style="810" bestFit="1" customWidth="1"/>
    <col min="7948" max="8192" width="9.140625" style="810"/>
    <col min="8193" max="8193" width="6.42578125" style="810" customWidth="1"/>
    <col min="8194" max="8194" width="26.140625" style="810" customWidth="1"/>
    <col min="8195" max="8195" width="8.85546875" style="810" bestFit="1" customWidth="1"/>
    <col min="8196" max="8196" width="43.85546875" style="810" customWidth="1"/>
    <col min="8197" max="8197" width="20.42578125" style="810" bestFit="1" customWidth="1"/>
    <col min="8198" max="8198" width="67.5703125" style="810" customWidth="1"/>
    <col min="8199" max="8199" width="6.140625" style="810" bestFit="1" customWidth="1"/>
    <col min="8200" max="8200" width="13.140625" style="810" customWidth="1"/>
    <col min="8201" max="8201" width="6.85546875" style="810" bestFit="1" customWidth="1"/>
    <col min="8202" max="8202" width="16.140625" style="810" customWidth="1"/>
    <col min="8203" max="8203" width="9.5703125" style="810" bestFit="1" customWidth="1"/>
    <col min="8204" max="8448" width="9.140625" style="810"/>
    <col min="8449" max="8449" width="6.42578125" style="810" customWidth="1"/>
    <col min="8450" max="8450" width="26.140625" style="810" customWidth="1"/>
    <col min="8451" max="8451" width="8.85546875" style="810" bestFit="1" customWidth="1"/>
    <col min="8452" max="8452" width="43.85546875" style="810" customWidth="1"/>
    <col min="8453" max="8453" width="20.42578125" style="810" bestFit="1" customWidth="1"/>
    <col min="8454" max="8454" width="67.5703125" style="810" customWidth="1"/>
    <col min="8455" max="8455" width="6.140625" style="810" bestFit="1" customWidth="1"/>
    <col min="8456" max="8456" width="13.140625" style="810" customWidth="1"/>
    <col min="8457" max="8457" width="6.85546875" style="810" bestFit="1" customWidth="1"/>
    <col min="8458" max="8458" width="16.140625" style="810" customWidth="1"/>
    <col min="8459" max="8459" width="9.5703125" style="810" bestFit="1" customWidth="1"/>
    <col min="8460" max="8704" width="9.140625" style="810"/>
    <col min="8705" max="8705" width="6.42578125" style="810" customWidth="1"/>
    <col min="8706" max="8706" width="26.140625" style="810" customWidth="1"/>
    <col min="8707" max="8707" width="8.85546875" style="810" bestFit="1" customWidth="1"/>
    <col min="8708" max="8708" width="43.85546875" style="810" customWidth="1"/>
    <col min="8709" max="8709" width="20.42578125" style="810" bestFit="1" customWidth="1"/>
    <col min="8710" max="8710" width="67.5703125" style="810" customWidth="1"/>
    <col min="8711" max="8711" width="6.140625" style="810" bestFit="1" customWidth="1"/>
    <col min="8712" max="8712" width="13.140625" style="810" customWidth="1"/>
    <col min="8713" max="8713" width="6.85546875" style="810" bestFit="1" customWidth="1"/>
    <col min="8714" max="8714" width="16.140625" style="810" customWidth="1"/>
    <col min="8715" max="8715" width="9.5703125" style="810" bestFit="1" customWidth="1"/>
    <col min="8716" max="8960" width="9.140625" style="810"/>
    <col min="8961" max="8961" width="6.42578125" style="810" customWidth="1"/>
    <col min="8962" max="8962" width="26.140625" style="810" customWidth="1"/>
    <col min="8963" max="8963" width="8.85546875" style="810" bestFit="1" customWidth="1"/>
    <col min="8964" max="8964" width="43.85546875" style="810" customWidth="1"/>
    <col min="8965" max="8965" width="20.42578125" style="810" bestFit="1" customWidth="1"/>
    <col min="8966" max="8966" width="67.5703125" style="810" customWidth="1"/>
    <col min="8967" max="8967" width="6.140625" style="810" bestFit="1" customWidth="1"/>
    <col min="8968" max="8968" width="13.140625" style="810" customWidth="1"/>
    <col min="8969" max="8969" width="6.85546875" style="810" bestFit="1" customWidth="1"/>
    <col min="8970" max="8970" width="16.140625" style="810" customWidth="1"/>
    <col min="8971" max="8971" width="9.5703125" style="810" bestFit="1" customWidth="1"/>
    <col min="8972" max="9216" width="9.140625" style="810"/>
    <col min="9217" max="9217" width="6.42578125" style="810" customWidth="1"/>
    <col min="9218" max="9218" width="26.140625" style="810" customWidth="1"/>
    <col min="9219" max="9219" width="8.85546875" style="810" bestFit="1" customWidth="1"/>
    <col min="9220" max="9220" width="43.85546875" style="810" customWidth="1"/>
    <col min="9221" max="9221" width="20.42578125" style="810" bestFit="1" customWidth="1"/>
    <col min="9222" max="9222" width="67.5703125" style="810" customWidth="1"/>
    <col min="9223" max="9223" width="6.140625" style="810" bestFit="1" customWidth="1"/>
    <col min="9224" max="9224" width="13.140625" style="810" customWidth="1"/>
    <col min="9225" max="9225" width="6.85546875" style="810" bestFit="1" customWidth="1"/>
    <col min="9226" max="9226" width="16.140625" style="810" customWidth="1"/>
    <col min="9227" max="9227" width="9.5703125" style="810" bestFit="1" customWidth="1"/>
    <col min="9228" max="9472" width="9.140625" style="810"/>
    <col min="9473" max="9473" width="6.42578125" style="810" customWidth="1"/>
    <col min="9474" max="9474" width="26.140625" style="810" customWidth="1"/>
    <col min="9475" max="9475" width="8.85546875" style="810" bestFit="1" customWidth="1"/>
    <col min="9476" max="9476" width="43.85546875" style="810" customWidth="1"/>
    <col min="9477" max="9477" width="20.42578125" style="810" bestFit="1" customWidth="1"/>
    <col min="9478" max="9478" width="67.5703125" style="810" customWidth="1"/>
    <col min="9479" max="9479" width="6.140625" style="810" bestFit="1" customWidth="1"/>
    <col min="9480" max="9480" width="13.140625" style="810" customWidth="1"/>
    <col min="9481" max="9481" width="6.85546875" style="810" bestFit="1" customWidth="1"/>
    <col min="9482" max="9482" width="16.140625" style="810" customWidth="1"/>
    <col min="9483" max="9483" width="9.5703125" style="810" bestFit="1" customWidth="1"/>
    <col min="9484" max="9728" width="9.140625" style="810"/>
    <col min="9729" max="9729" width="6.42578125" style="810" customWidth="1"/>
    <col min="9730" max="9730" width="26.140625" style="810" customWidth="1"/>
    <col min="9731" max="9731" width="8.85546875" style="810" bestFit="1" customWidth="1"/>
    <col min="9732" max="9732" width="43.85546875" style="810" customWidth="1"/>
    <col min="9733" max="9733" width="20.42578125" style="810" bestFit="1" customWidth="1"/>
    <col min="9734" max="9734" width="67.5703125" style="810" customWidth="1"/>
    <col min="9735" max="9735" width="6.140625" style="810" bestFit="1" customWidth="1"/>
    <col min="9736" max="9736" width="13.140625" style="810" customWidth="1"/>
    <col min="9737" max="9737" width="6.85546875" style="810" bestFit="1" customWidth="1"/>
    <col min="9738" max="9738" width="16.140625" style="810" customWidth="1"/>
    <col min="9739" max="9739" width="9.5703125" style="810" bestFit="1" customWidth="1"/>
    <col min="9740" max="9984" width="9.140625" style="810"/>
    <col min="9985" max="9985" width="6.42578125" style="810" customWidth="1"/>
    <col min="9986" max="9986" width="26.140625" style="810" customWidth="1"/>
    <col min="9987" max="9987" width="8.85546875" style="810" bestFit="1" customWidth="1"/>
    <col min="9988" max="9988" width="43.85546875" style="810" customWidth="1"/>
    <col min="9989" max="9989" width="20.42578125" style="810" bestFit="1" customWidth="1"/>
    <col min="9990" max="9990" width="67.5703125" style="810" customWidth="1"/>
    <col min="9991" max="9991" width="6.140625" style="810" bestFit="1" customWidth="1"/>
    <col min="9992" max="9992" width="13.140625" style="810" customWidth="1"/>
    <col min="9993" max="9993" width="6.85546875" style="810" bestFit="1" customWidth="1"/>
    <col min="9994" max="9994" width="16.140625" style="810" customWidth="1"/>
    <col min="9995" max="9995" width="9.5703125" style="810" bestFit="1" customWidth="1"/>
    <col min="9996" max="10240" width="9.140625" style="810"/>
    <col min="10241" max="10241" width="6.42578125" style="810" customWidth="1"/>
    <col min="10242" max="10242" width="26.140625" style="810" customWidth="1"/>
    <col min="10243" max="10243" width="8.85546875" style="810" bestFit="1" customWidth="1"/>
    <col min="10244" max="10244" width="43.85546875" style="810" customWidth="1"/>
    <col min="10245" max="10245" width="20.42578125" style="810" bestFit="1" customWidth="1"/>
    <col min="10246" max="10246" width="67.5703125" style="810" customWidth="1"/>
    <col min="10247" max="10247" width="6.140625" style="810" bestFit="1" customWidth="1"/>
    <col min="10248" max="10248" width="13.140625" style="810" customWidth="1"/>
    <col min="10249" max="10249" width="6.85546875" style="810" bestFit="1" customWidth="1"/>
    <col min="10250" max="10250" width="16.140625" style="810" customWidth="1"/>
    <col min="10251" max="10251" width="9.5703125" style="810" bestFit="1" customWidth="1"/>
    <col min="10252" max="10496" width="9.140625" style="810"/>
    <col min="10497" max="10497" width="6.42578125" style="810" customWidth="1"/>
    <col min="10498" max="10498" width="26.140625" style="810" customWidth="1"/>
    <col min="10499" max="10499" width="8.85546875" style="810" bestFit="1" customWidth="1"/>
    <col min="10500" max="10500" width="43.85546875" style="810" customWidth="1"/>
    <col min="10501" max="10501" width="20.42578125" style="810" bestFit="1" customWidth="1"/>
    <col min="10502" max="10502" width="67.5703125" style="810" customWidth="1"/>
    <col min="10503" max="10503" width="6.140625" style="810" bestFit="1" customWidth="1"/>
    <col min="10504" max="10504" width="13.140625" style="810" customWidth="1"/>
    <col min="10505" max="10505" width="6.85546875" style="810" bestFit="1" customWidth="1"/>
    <col min="10506" max="10506" width="16.140625" style="810" customWidth="1"/>
    <col min="10507" max="10507" width="9.5703125" style="810" bestFit="1" customWidth="1"/>
    <col min="10508" max="10752" width="9.140625" style="810"/>
    <col min="10753" max="10753" width="6.42578125" style="810" customWidth="1"/>
    <col min="10754" max="10754" width="26.140625" style="810" customWidth="1"/>
    <col min="10755" max="10755" width="8.85546875" style="810" bestFit="1" customWidth="1"/>
    <col min="10756" max="10756" width="43.85546875" style="810" customWidth="1"/>
    <col min="10757" max="10757" width="20.42578125" style="810" bestFit="1" customWidth="1"/>
    <col min="10758" max="10758" width="67.5703125" style="810" customWidth="1"/>
    <col min="10759" max="10759" width="6.140625" style="810" bestFit="1" customWidth="1"/>
    <col min="10760" max="10760" width="13.140625" style="810" customWidth="1"/>
    <col min="10761" max="10761" width="6.85546875" style="810" bestFit="1" customWidth="1"/>
    <col min="10762" max="10762" width="16.140625" style="810" customWidth="1"/>
    <col min="10763" max="10763" width="9.5703125" style="810" bestFit="1" customWidth="1"/>
    <col min="10764" max="11008" width="9.140625" style="810"/>
    <col min="11009" max="11009" width="6.42578125" style="810" customWidth="1"/>
    <col min="11010" max="11010" width="26.140625" style="810" customWidth="1"/>
    <col min="11011" max="11011" width="8.85546875" style="810" bestFit="1" customWidth="1"/>
    <col min="11012" max="11012" width="43.85546875" style="810" customWidth="1"/>
    <col min="11013" max="11013" width="20.42578125" style="810" bestFit="1" customWidth="1"/>
    <col min="11014" max="11014" width="67.5703125" style="810" customWidth="1"/>
    <col min="11015" max="11015" width="6.140625" style="810" bestFit="1" customWidth="1"/>
    <col min="11016" max="11016" width="13.140625" style="810" customWidth="1"/>
    <col min="11017" max="11017" width="6.85546875" style="810" bestFit="1" customWidth="1"/>
    <col min="11018" max="11018" width="16.140625" style="810" customWidth="1"/>
    <col min="11019" max="11019" width="9.5703125" style="810" bestFit="1" customWidth="1"/>
    <col min="11020" max="11264" width="9.140625" style="810"/>
    <col min="11265" max="11265" width="6.42578125" style="810" customWidth="1"/>
    <col min="11266" max="11266" width="26.140625" style="810" customWidth="1"/>
    <col min="11267" max="11267" width="8.85546875" style="810" bestFit="1" customWidth="1"/>
    <col min="11268" max="11268" width="43.85546875" style="810" customWidth="1"/>
    <col min="11269" max="11269" width="20.42578125" style="810" bestFit="1" customWidth="1"/>
    <col min="11270" max="11270" width="67.5703125" style="810" customWidth="1"/>
    <col min="11271" max="11271" width="6.140625" style="810" bestFit="1" customWidth="1"/>
    <col min="11272" max="11272" width="13.140625" style="810" customWidth="1"/>
    <col min="11273" max="11273" width="6.85546875" style="810" bestFit="1" customWidth="1"/>
    <col min="11274" max="11274" width="16.140625" style="810" customWidth="1"/>
    <col min="11275" max="11275" width="9.5703125" style="810" bestFit="1" customWidth="1"/>
    <col min="11276" max="11520" width="9.140625" style="810"/>
    <col min="11521" max="11521" width="6.42578125" style="810" customWidth="1"/>
    <col min="11522" max="11522" width="26.140625" style="810" customWidth="1"/>
    <col min="11523" max="11523" width="8.85546875" style="810" bestFit="1" customWidth="1"/>
    <col min="11524" max="11524" width="43.85546875" style="810" customWidth="1"/>
    <col min="11525" max="11525" width="20.42578125" style="810" bestFit="1" customWidth="1"/>
    <col min="11526" max="11526" width="67.5703125" style="810" customWidth="1"/>
    <col min="11527" max="11527" width="6.140625" style="810" bestFit="1" customWidth="1"/>
    <col min="11528" max="11528" width="13.140625" style="810" customWidth="1"/>
    <col min="11529" max="11529" width="6.85546875" style="810" bestFit="1" customWidth="1"/>
    <col min="11530" max="11530" width="16.140625" style="810" customWidth="1"/>
    <col min="11531" max="11531" width="9.5703125" style="810" bestFit="1" customWidth="1"/>
    <col min="11532" max="11776" width="9.140625" style="810"/>
    <col min="11777" max="11777" width="6.42578125" style="810" customWidth="1"/>
    <col min="11778" max="11778" width="26.140625" style="810" customWidth="1"/>
    <col min="11779" max="11779" width="8.85546875" style="810" bestFit="1" customWidth="1"/>
    <col min="11780" max="11780" width="43.85546875" style="810" customWidth="1"/>
    <col min="11781" max="11781" width="20.42578125" style="810" bestFit="1" customWidth="1"/>
    <col min="11782" max="11782" width="67.5703125" style="810" customWidth="1"/>
    <col min="11783" max="11783" width="6.140625" style="810" bestFit="1" customWidth="1"/>
    <col min="11784" max="11784" width="13.140625" style="810" customWidth="1"/>
    <col min="11785" max="11785" width="6.85546875" style="810" bestFit="1" customWidth="1"/>
    <col min="11786" max="11786" width="16.140625" style="810" customWidth="1"/>
    <col min="11787" max="11787" width="9.5703125" style="810" bestFit="1" customWidth="1"/>
    <col min="11788" max="12032" width="9.140625" style="810"/>
    <col min="12033" max="12033" width="6.42578125" style="810" customWidth="1"/>
    <col min="12034" max="12034" width="26.140625" style="810" customWidth="1"/>
    <col min="12035" max="12035" width="8.85546875" style="810" bestFit="1" customWidth="1"/>
    <col min="12036" max="12036" width="43.85546875" style="810" customWidth="1"/>
    <col min="12037" max="12037" width="20.42578125" style="810" bestFit="1" customWidth="1"/>
    <col min="12038" max="12038" width="67.5703125" style="810" customWidth="1"/>
    <col min="12039" max="12039" width="6.140625" style="810" bestFit="1" customWidth="1"/>
    <col min="12040" max="12040" width="13.140625" style="810" customWidth="1"/>
    <col min="12041" max="12041" width="6.85546875" style="810" bestFit="1" customWidth="1"/>
    <col min="12042" max="12042" width="16.140625" style="810" customWidth="1"/>
    <col min="12043" max="12043" width="9.5703125" style="810" bestFit="1" customWidth="1"/>
    <col min="12044" max="12288" width="9.140625" style="810"/>
    <col min="12289" max="12289" width="6.42578125" style="810" customWidth="1"/>
    <col min="12290" max="12290" width="26.140625" style="810" customWidth="1"/>
    <col min="12291" max="12291" width="8.85546875" style="810" bestFit="1" customWidth="1"/>
    <col min="12292" max="12292" width="43.85546875" style="810" customWidth="1"/>
    <col min="12293" max="12293" width="20.42578125" style="810" bestFit="1" customWidth="1"/>
    <col min="12294" max="12294" width="67.5703125" style="810" customWidth="1"/>
    <col min="12295" max="12295" width="6.140625" style="810" bestFit="1" customWidth="1"/>
    <col min="12296" max="12296" width="13.140625" style="810" customWidth="1"/>
    <col min="12297" max="12297" width="6.85546875" style="810" bestFit="1" customWidth="1"/>
    <col min="12298" max="12298" width="16.140625" style="810" customWidth="1"/>
    <col min="12299" max="12299" width="9.5703125" style="810" bestFit="1" customWidth="1"/>
    <col min="12300" max="12544" width="9.140625" style="810"/>
    <col min="12545" max="12545" width="6.42578125" style="810" customWidth="1"/>
    <col min="12546" max="12546" width="26.140625" style="810" customWidth="1"/>
    <col min="12547" max="12547" width="8.85546875" style="810" bestFit="1" customWidth="1"/>
    <col min="12548" max="12548" width="43.85546875" style="810" customWidth="1"/>
    <col min="12549" max="12549" width="20.42578125" style="810" bestFit="1" customWidth="1"/>
    <col min="12550" max="12550" width="67.5703125" style="810" customWidth="1"/>
    <col min="12551" max="12551" width="6.140625" style="810" bestFit="1" customWidth="1"/>
    <col min="12552" max="12552" width="13.140625" style="810" customWidth="1"/>
    <col min="12553" max="12553" width="6.85546875" style="810" bestFit="1" customWidth="1"/>
    <col min="12554" max="12554" width="16.140625" style="810" customWidth="1"/>
    <col min="12555" max="12555" width="9.5703125" style="810" bestFit="1" customWidth="1"/>
    <col min="12556" max="12800" width="9.140625" style="810"/>
    <col min="12801" max="12801" width="6.42578125" style="810" customWidth="1"/>
    <col min="12802" max="12802" width="26.140625" style="810" customWidth="1"/>
    <col min="12803" max="12803" width="8.85546875" style="810" bestFit="1" customWidth="1"/>
    <col min="12804" max="12804" width="43.85546875" style="810" customWidth="1"/>
    <col min="12805" max="12805" width="20.42578125" style="810" bestFit="1" customWidth="1"/>
    <col min="12806" max="12806" width="67.5703125" style="810" customWidth="1"/>
    <col min="12807" max="12807" width="6.140625" style="810" bestFit="1" customWidth="1"/>
    <col min="12808" max="12808" width="13.140625" style="810" customWidth="1"/>
    <col min="12809" max="12809" width="6.85546875" style="810" bestFit="1" customWidth="1"/>
    <col min="12810" max="12810" width="16.140625" style="810" customWidth="1"/>
    <col min="12811" max="12811" width="9.5703125" style="810" bestFit="1" customWidth="1"/>
    <col min="12812" max="13056" width="9.140625" style="810"/>
    <col min="13057" max="13057" width="6.42578125" style="810" customWidth="1"/>
    <col min="13058" max="13058" width="26.140625" style="810" customWidth="1"/>
    <col min="13059" max="13059" width="8.85546875" style="810" bestFit="1" customWidth="1"/>
    <col min="13060" max="13060" width="43.85546875" style="810" customWidth="1"/>
    <col min="13061" max="13061" width="20.42578125" style="810" bestFit="1" customWidth="1"/>
    <col min="13062" max="13062" width="67.5703125" style="810" customWidth="1"/>
    <col min="13063" max="13063" width="6.140625" style="810" bestFit="1" customWidth="1"/>
    <col min="13064" max="13064" width="13.140625" style="810" customWidth="1"/>
    <col min="13065" max="13065" width="6.85546875" style="810" bestFit="1" customWidth="1"/>
    <col min="13066" max="13066" width="16.140625" style="810" customWidth="1"/>
    <col min="13067" max="13067" width="9.5703125" style="810" bestFit="1" customWidth="1"/>
    <col min="13068" max="13312" width="9.140625" style="810"/>
    <col min="13313" max="13313" width="6.42578125" style="810" customWidth="1"/>
    <col min="13314" max="13314" width="26.140625" style="810" customWidth="1"/>
    <col min="13315" max="13315" width="8.85546875" style="810" bestFit="1" customWidth="1"/>
    <col min="13316" max="13316" width="43.85546875" style="810" customWidth="1"/>
    <col min="13317" max="13317" width="20.42578125" style="810" bestFit="1" customWidth="1"/>
    <col min="13318" max="13318" width="67.5703125" style="810" customWidth="1"/>
    <col min="13319" max="13319" width="6.140625" style="810" bestFit="1" customWidth="1"/>
    <col min="13320" max="13320" width="13.140625" style="810" customWidth="1"/>
    <col min="13321" max="13321" width="6.85546875" style="810" bestFit="1" customWidth="1"/>
    <col min="13322" max="13322" width="16.140625" style="810" customWidth="1"/>
    <col min="13323" max="13323" width="9.5703125" style="810" bestFit="1" customWidth="1"/>
    <col min="13324" max="13568" width="9.140625" style="810"/>
    <col min="13569" max="13569" width="6.42578125" style="810" customWidth="1"/>
    <col min="13570" max="13570" width="26.140625" style="810" customWidth="1"/>
    <col min="13571" max="13571" width="8.85546875" style="810" bestFit="1" customWidth="1"/>
    <col min="13572" max="13572" width="43.85546875" style="810" customWidth="1"/>
    <col min="13573" max="13573" width="20.42578125" style="810" bestFit="1" customWidth="1"/>
    <col min="13574" max="13574" width="67.5703125" style="810" customWidth="1"/>
    <col min="13575" max="13575" width="6.140625" style="810" bestFit="1" customWidth="1"/>
    <col min="13576" max="13576" width="13.140625" style="810" customWidth="1"/>
    <col min="13577" max="13577" width="6.85546875" style="810" bestFit="1" customWidth="1"/>
    <col min="13578" max="13578" width="16.140625" style="810" customWidth="1"/>
    <col min="13579" max="13579" width="9.5703125" style="810" bestFit="1" customWidth="1"/>
    <col min="13580" max="13824" width="9.140625" style="810"/>
    <col min="13825" max="13825" width="6.42578125" style="810" customWidth="1"/>
    <col min="13826" max="13826" width="26.140625" style="810" customWidth="1"/>
    <col min="13827" max="13827" width="8.85546875" style="810" bestFit="1" customWidth="1"/>
    <col min="13828" max="13828" width="43.85546875" style="810" customWidth="1"/>
    <col min="13829" max="13829" width="20.42578125" style="810" bestFit="1" customWidth="1"/>
    <col min="13830" max="13830" width="67.5703125" style="810" customWidth="1"/>
    <col min="13831" max="13831" width="6.140625" style="810" bestFit="1" customWidth="1"/>
    <col min="13832" max="13832" width="13.140625" style="810" customWidth="1"/>
    <col min="13833" max="13833" width="6.85546875" style="810" bestFit="1" customWidth="1"/>
    <col min="13834" max="13834" width="16.140625" style="810" customWidth="1"/>
    <col min="13835" max="13835" width="9.5703125" style="810" bestFit="1" customWidth="1"/>
    <col min="13836" max="14080" width="9.140625" style="810"/>
    <col min="14081" max="14081" width="6.42578125" style="810" customWidth="1"/>
    <col min="14082" max="14082" width="26.140625" style="810" customWidth="1"/>
    <col min="14083" max="14083" width="8.85546875" style="810" bestFit="1" customWidth="1"/>
    <col min="14084" max="14084" width="43.85546875" style="810" customWidth="1"/>
    <col min="14085" max="14085" width="20.42578125" style="810" bestFit="1" customWidth="1"/>
    <col min="14086" max="14086" width="67.5703125" style="810" customWidth="1"/>
    <col min="14087" max="14087" width="6.140625" style="810" bestFit="1" customWidth="1"/>
    <col min="14088" max="14088" width="13.140625" style="810" customWidth="1"/>
    <col min="14089" max="14089" width="6.85546875" style="810" bestFit="1" customWidth="1"/>
    <col min="14090" max="14090" width="16.140625" style="810" customWidth="1"/>
    <col min="14091" max="14091" width="9.5703125" style="810" bestFit="1" customWidth="1"/>
    <col min="14092" max="14336" width="9.140625" style="810"/>
    <col min="14337" max="14337" width="6.42578125" style="810" customWidth="1"/>
    <col min="14338" max="14338" width="26.140625" style="810" customWidth="1"/>
    <col min="14339" max="14339" width="8.85546875" style="810" bestFit="1" customWidth="1"/>
    <col min="14340" max="14340" width="43.85546875" style="810" customWidth="1"/>
    <col min="14341" max="14341" width="20.42578125" style="810" bestFit="1" customWidth="1"/>
    <col min="14342" max="14342" width="67.5703125" style="810" customWidth="1"/>
    <col min="14343" max="14343" width="6.140625" style="810" bestFit="1" customWidth="1"/>
    <col min="14344" max="14344" width="13.140625" style="810" customWidth="1"/>
    <col min="14345" max="14345" width="6.85546875" style="810" bestFit="1" customWidth="1"/>
    <col min="14346" max="14346" width="16.140625" style="810" customWidth="1"/>
    <col min="14347" max="14347" width="9.5703125" style="810" bestFit="1" customWidth="1"/>
    <col min="14348" max="14592" width="9.140625" style="810"/>
    <col min="14593" max="14593" width="6.42578125" style="810" customWidth="1"/>
    <col min="14594" max="14594" width="26.140625" style="810" customWidth="1"/>
    <col min="14595" max="14595" width="8.85546875" style="810" bestFit="1" customWidth="1"/>
    <col min="14596" max="14596" width="43.85546875" style="810" customWidth="1"/>
    <col min="14597" max="14597" width="20.42578125" style="810" bestFit="1" customWidth="1"/>
    <col min="14598" max="14598" width="67.5703125" style="810" customWidth="1"/>
    <col min="14599" max="14599" width="6.140625" style="810" bestFit="1" customWidth="1"/>
    <col min="14600" max="14600" width="13.140625" style="810" customWidth="1"/>
    <col min="14601" max="14601" width="6.85546875" style="810" bestFit="1" customWidth="1"/>
    <col min="14602" max="14602" width="16.140625" style="810" customWidth="1"/>
    <col min="14603" max="14603" width="9.5703125" style="810" bestFit="1" customWidth="1"/>
    <col min="14604" max="14848" width="9.140625" style="810"/>
    <col min="14849" max="14849" width="6.42578125" style="810" customWidth="1"/>
    <col min="14850" max="14850" width="26.140625" style="810" customWidth="1"/>
    <col min="14851" max="14851" width="8.85546875" style="810" bestFit="1" customWidth="1"/>
    <col min="14852" max="14852" width="43.85546875" style="810" customWidth="1"/>
    <col min="14853" max="14853" width="20.42578125" style="810" bestFit="1" customWidth="1"/>
    <col min="14854" max="14854" width="67.5703125" style="810" customWidth="1"/>
    <col min="14855" max="14855" width="6.140625" style="810" bestFit="1" customWidth="1"/>
    <col min="14856" max="14856" width="13.140625" style="810" customWidth="1"/>
    <col min="14857" max="14857" width="6.85546875" style="810" bestFit="1" customWidth="1"/>
    <col min="14858" max="14858" width="16.140625" style="810" customWidth="1"/>
    <col min="14859" max="14859" width="9.5703125" style="810" bestFit="1" customWidth="1"/>
    <col min="14860" max="15104" width="9.140625" style="810"/>
    <col min="15105" max="15105" width="6.42578125" style="810" customWidth="1"/>
    <col min="15106" max="15106" width="26.140625" style="810" customWidth="1"/>
    <col min="15107" max="15107" width="8.85546875" style="810" bestFit="1" customWidth="1"/>
    <col min="15108" max="15108" width="43.85546875" style="810" customWidth="1"/>
    <col min="15109" max="15109" width="20.42578125" style="810" bestFit="1" customWidth="1"/>
    <col min="15110" max="15110" width="67.5703125" style="810" customWidth="1"/>
    <col min="15111" max="15111" width="6.140625" style="810" bestFit="1" customWidth="1"/>
    <col min="15112" max="15112" width="13.140625" style="810" customWidth="1"/>
    <col min="15113" max="15113" width="6.85546875" style="810" bestFit="1" customWidth="1"/>
    <col min="15114" max="15114" width="16.140625" style="810" customWidth="1"/>
    <col min="15115" max="15115" width="9.5703125" style="810" bestFit="1" customWidth="1"/>
    <col min="15116" max="15360" width="9.140625" style="810"/>
    <col min="15361" max="15361" width="6.42578125" style="810" customWidth="1"/>
    <col min="15362" max="15362" width="26.140625" style="810" customWidth="1"/>
    <col min="15363" max="15363" width="8.85546875" style="810" bestFit="1" customWidth="1"/>
    <col min="15364" max="15364" width="43.85546875" style="810" customWidth="1"/>
    <col min="15365" max="15365" width="20.42578125" style="810" bestFit="1" customWidth="1"/>
    <col min="15366" max="15366" width="67.5703125" style="810" customWidth="1"/>
    <col min="15367" max="15367" width="6.140625" style="810" bestFit="1" customWidth="1"/>
    <col min="15368" max="15368" width="13.140625" style="810" customWidth="1"/>
    <col min="15369" max="15369" width="6.85546875" style="810" bestFit="1" customWidth="1"/>
    <col min="15370" max="15370" width="16.140625" style="810" customWidth="1"/>
    <col min="15371" max="15371" width="9.5703125" style="810" bestFit="1" customWidth="1"/>
    <col min="15372" max="15616" width="9.140625" style="810"/>
    <col min="15617" max="15617" width="6.42578125" style="810" customWidth="1"/>
    <col min="15618" max="15618" width="26.140625" style="810" customWidth="1"/>
    <col min="15619" max="15619" width="8.85546875" style="810" bestFit="1" customWidth="1"/>
    <col min="15620" max="15620" width="43.85546875" style="810" customWidth="1"/>
    <col min="15621" max="15621" width="20.42578125" style="810" bestFit="1" customWidth="1"/>
    <col min="15622" max="15622" width="67.5703125" style="810" customWidth="1"/>
    <col min="15623" max="15623" width="6.140625" style="810" bestFit="1" customWidth="1"/>
    <col min="15624" max="15624" width="13.140625" style="810" customWidth="1"/>
    <col min="15625" max="15625" width="6.85546875" style="810" bestFit="1" customWidth="1"/>
    <col min="15626" max="15626" width="16.140625" style="810" customWidth="1"/>
    <col min="15627" max="15627" width="9.5703125" style="810" bestFit="1" customWidth="1"/>
    <col min="15628" max="15872" width="9.140625" style="810"/>
    <col min="15873" max="15873" width="6.42578125" style="810" customWidth="1"/>
    <col min="15874" max="15874" width="26.140625" style="810" customWidth="1"/>
    <col min="15875" max="15875" width="8.85546875" style="810" bestFit="1" customWidth="1"/>
    <col min="15876" max="15876" width="43.85546875" style="810" customWidth="1"/>
    <col min="15877" max="15877" width="20.42578125" style="810" bestFit="1" customWidth="1"/>
    <col min="15878" max="15878" width="67.5703125" style="810" customWidth="1"/>
    <col min="15879" max="15879" width="6.140625" style="810" bestFit="1" customWidth="1"/>
    <col min="15880" max="15880" width="13.140625" style="810" customWidth="1"/>
    <col min="15881" max="15881" width="6.85546875" style="810" bestFit="1" customWidth="1"/>
    <col min="15882" max="15882" width="16.140625" style="810" customWidth="1"/>
    <col min="15883" max="15883" width="9.5703125" style="810" bestFit="1" customWidth="1"/>
    <col min="15884" max="16128" width="9.140625" style="810"/>
    <col min="16129" max="16129" width="6.42578125" style="810" customWidth="1"/>
    <col min="16130" max="16130" width="26.140625" style="810" customWidth="1"/>
    <col min="16131" max="16131" width="8.85546875" style="810" bestFit="1" customWidth="1"/>
    <col min="16132" max="16132" width="43.85546875" style="810" customWidth="1"/>
    <col min="16133" max="16133" width="20.42578125" style="810" bestFit="1" customWidth="1"/>
    <col min="16134" max="16134" width="67.5703125" style="810" customWidth="1"/>
    <col min="16135" max="16135" width="6.140625" style="810" bestFit="1" customWidth="1"/>
    <col min="16136" max="16136" width="13.140625" style="810" customWidth="1"/>
    <col min="16137" max="16137" width="6.85546875" style="810" bestFit="1" customWidth="1"/>
    <col min="16138" max="16138" width="16.140625" style="810" customWidth="1"/>
    <col min="16139" max="16139" width="9.5703125" style="810" bestFit="1" customWidth="1"/>
    <col min="16140" max="16384" width="9.140625" style="810"/>
  </cols>
  <sheetData>
    <row r="1" spans="1:35" s="604" customFormat="1" x14ac:dyDescent="0.2">
      <c r="A1" s="603"/>
      <c r="G1" s="605"/>
      <c r="H1" s="1318" t="s">
        <v>3316</v>
      </c>
      <c r="I1" s="1318"/>
      <c r="J1" s="1318"/>
      <c r="K1" s="1318"/>
    </row>
    <row r="2" spans="1:35" s="604" customFormat="1" x14ac:dyDescent="0.2">
      <c r="A2" s="603"/>
      <c r="G2" s="605"/>
      <c r="H2" s="1318"/>
      <c r="I2" s="1318"/>
      <c r="J2" s="1318"/>
      <c r="K2" s="1318"/>
    </row>
    <row r="3" spans="1:35" s="604" customFormat="1" x14ac:dyDescent="0.2">
      <c r="A3" s="603"/>
      <c r="G3" s="605"/>
      <c r="H3" s="1318"/>
      <c r="I3" s="1318"/>
      <c r="J3" s="1318"/>
      <c r="K3" s="1318"/>
    </row>
    <row r="4" spans="1:35" s="606" customFormat="1" x14ac:dyDescent="0.2">
      <c r="A4" s="1319" t="s">
        <v>2469</v>
      </c>
      <c r="B4" s="1319"/>
      <c r="C4" s="1319"/>
      <c r="D4" s="1319"/>
      <c r="E4" s="1319"/>
      <c r="F4" s="1319"/>
      <c r="G4" s="1319"/>
      <c r="H4" s="1319"/>
      <c r="I4" s="1319"/>
      <c r="J4" s="1319"/>
      <c r="K4" s="1319"/>
      <c r="L4" s="604"/>
      <c r="M4" s="604"/>
      <c r="N4" s="604"/>
      <c r="O4" s="604"/>
      <c r="P4" s="604"/>
      <c r="Q4" s="604"/>
      <c r="R4" s="604"/>
      <c r="S4" s="604"/>
      <c r="T4" s="604"/>
      <c r="U4" s="604"/>
      <c r="V4" s="604"/>
      <c r="W4" s="604"/>
      <c r="X4" s="604"/>
      <c r="Y4" s="604"/>
      <c r="Z4" s="604"/>
      <c r="AA4" s="604"/>
      <c r="AB4" s="604"/>
      <c r="AC4" s="604"/>
      <c r="AD4" s="604"/>
      <c r="AE4" s="604"/>
      <c r="AF4" s="604"/>
      <c r="AG4" s="604"/>
      <c r="AH4" s="604"/>
      <c r="AI4" s="604"/>
    </row>
    <row r="5" spans="1:35" s="606" customFormat="1" ht="15.75" thickBot="1" x14ac:dyDescent="0.25">
      <c r="A5" s="607"/>
      <c r="B5" s="608"/>
      <c r="C5" s="608"/>
      <c r="D5" s="1320"/>
      <c r="E5" s="1320"/>
      <c r="F5" s="1320"/>
      <c r="G5" s="1320"/>
      <c r="H5" s="1320"/>
      <c r="I5" s="1320"/>
      <c r="J5" s="1320"/>
      <c r="K5" s="1320"/>
      <c r="L5" s="604"/>
      <c r="M5" s="604"/>
      <c r="N5" s="604"/>
      <c r="O5" s="604"/>
      <c r="P5" s="604"/>
      <c r="Q5" s="604"/>
      <c r="R5" s="604"/>
      <c r="S5" s="604"/>
      <c r="T5" s="604"/>
      <c r="U5" s="604"/>
      <c r="V5" s="604"/>
      <c r="W5" s="604"/>
      <c r="X5" s="604"/>
      <c r="Y5" s="604"/>
      <c r="Z5" s="604"/>
      <c r="AA5" s="604"/>
      <c r="AB5" s="604"/>
      <c r="AC5" s="604"/>
      <c r="AD5" s="604"/>
      <c r="AE5" s="604"/>
      <c r="AF5" s="604"/>
      <c r="AG5" s="604"/>
      <c r="AH5" s="604"/>
      <c r="AI5" s="604"/>
    </row>
    <row r="6" spans="1:35" s="611" customFormat="1" ht="64.5" thickBot="1" x14ac:dyDescent="0.25">
      <c r="A6" s="609" t="s">
        <v>2014</v>
      </c>
      <c r="B6" s="267" t="s">
        <v>2470</v>
      </c>
      <c r="C6" s="268" t="s">
        <v>2471</v>
      </c>
      <c r="D6" s="269" t="s">
        <v>2472</v>
      </c>
      <c r="E6" s="270" t="s">
        <v>2473</v>
      </c>
      <c r="F6" s="271" t="s">
        <v>2474</v>
      </c>
      <c r="G6" s="272" t="s">
        <v>2475</v>
      </c>
      <c r="H6" s="273" t="s">
        <v>2476</v>
      </c>
      <c r="I6" s="274" t="s">
        <v>2477</v>
      </c>
      <c r="J6" s="275" t="s">
        <v>2478</v>
      </c>
      <c r="K6" s="276" t="s">
        <v>2479</v>
      </c>
      <c r="L6" s="610"/>
      <c r="M6" s="610"/>
      <c r="N6" s="610"/>
      <c r="O6" s="610"/>
      <c r="P6" s="610"/>
      <c r="Q6" s="610"/>
      <c r="R6" s="610"/>
      <c r="S6" s="610"/>
      <c r="T6" s="610"/>
      <c r="U6" s="610"/>
      <c r="V6" s="610"/>
      <c r="W6" s="610"/>
      <c r="X6" s="610"/>
      <c r="Y6" s="610"/>
      <c r="Z6" s="610"/>
      <c r="AA6" s="610"/>
      <c r="AB6" s="610"/>
      <c r="AC6" s="610"/>
      <c r="AD6" s="610"/>
      <c r="AE6" s="610"/>
      <c r="AF6" s="610"/>
      <c r="AG6" s="610"/>
      <c r="AH6" s="610"/>
      <c r="AI6" s="610"/>
    </row>
    <row r="7" spans="1:35" s="611" customFormat="1" ht="30" x14ac:dyDescent="0.2">
      <c r="A7" s="1303" t="s">
        <v>2480</v>
      </c>
      <c r="B7" s="1321" t="s">
        <v>2481</v>
      </c>
      <c r="C7" s="277" t="s">
        <v>2482</v>
      </c>
      <c r="D7" s="366" t="s">
        <v>2483</v>
      </c>
      <c r="E7" s="445" t="s">
        <v>3989</v>
      </c>
      <c r="F7" s="366" t="s">
        <v>2484</v>
      </c>
      <c r="G7" s="278">
        <v>1.95</v>
      </c>
      <c r="H7" s="279" t="s">
        <v>2485</v>
      </c>
      <c r="I7" s="280"/>
      <c r="J7" s="281"/>
      <c r="K7" s="282"/>
      <c r="L7" s="610"/>
      <c r="M7" s="610"/>
      <c r="N7" s="610"/>
      <c r="O7" s="610"/>
      <c r="P7" s="610"/>
      <c r="Q7" s="610"/>
      <c r="R7" s="610"/>
      <c r="S7" s="610"/>
      <c r="T7" s="610"/>
      <c r="U7" s="610"/>
      <c r="V7" s="610"/>
      <c r="W7" s="610"/>
      <c r="X7" s="610"/>
      <c r="Y7" s="610"/>
      <c r="Z7" s="610"/>
      <c r="AA7" s="610"/>
      <c r="AB7" s="610"/>
      <c r="AC7" s="610"/>
      <c r="AD7" s="610"/>
      <c r="AE7" s="610"/>
      <c r="AF7" s="610"/>
      <c r="AG7" s="610"/>
      <c r="AH7" s="610"/>
      <c r="AI7" s="610"/>
    </row>
    <row r="8" spans="1:35" s="611" customFormat="1" x14ac:dyDescent="0.2">
      <c r="A8" s="1304"/>
      <c r="B8" s="1322"/>
      <c r="C8" s="460"/>
      <c r="D8" s="283"/>
      <c r="E8" s="284" t="s">
        <v>3990</v>
      </c>
      <c r="F8" s="285" t="s">
        <v>2486</v>
      </c>
      <c r="G8" s="286">
        <v>1.95</v>
      </c>
      <c r="H8" s="287" t="s">
        <v>2485</v>
      </c>
      <c r="I8" s="287"/>
      <c r="J8" s="288"/>
      <c r="K8" s="289"/>
      <c r="L8" s="610"/>
      <c r="M8" s="610"/>
      <c r="N8" s="610"/>
      <c r="O8" s="610"/>
      <c r="P8" s="610"/>
      <c r="Q8" s="610"/>
      <c r="R8" s="610"/>
      <c r="S8" s="610"/>
      <c r="T8" s="610"/>
      <c r="U8" s="610"/>
      <c r="V8" s="610"/>
      <c r="W8" s="610"/>
      <c r="X8" s="610"/>
      <c r="Y8" s="610"/>
      <c r="Z8" s="610"/>
      <c r="AA8" s="610"/>
      <c r="AB8" s="610"/>
      <c r="AC8" s="610"/>
      <c r="AD8" s="610"/>
      <c r="AE8" s="610"/>
      <c r="AF8" s="610"/>
      <c r="AG8" s="610"/>
      <c r="AH8" s="610"/>
      <c r="AI8" s="610"/>
    </row>
    <row r="9" spans="1:35" s="611" customFormat="1" x14ac:dyDescent="0.2">
      <c r="A9" s="1304"/>
      <c r="B9" s="1322"/>
      <c r="C9" s="460"/>
      <c r="D9" s="283"/>
      <c r="E9" s="284" t="s">
        <v>3991</v>
      </c>
      <c r="F9" s="285" t="s">
        <v>2487</v>
      </c>
      <c r="G9" s="286">
        <v>1.68</v>
      </c>
      <c r="H9" s="287" t="s">
        <v>2485</v>
      </c>
      <c r="I9" s="287"/>
      <c r="J9" s="288"/>
      <c r="K9" s="289"/>
      <c r="L9" s="610"/>
      <c r="M9" s="610"/>
      <c r="N9" s="610"/>
      <c r="O9" s="610"/>
      <c r="P9" s="610"/>
      <c r="Q9" s="610"/>
      <c r="R9" s="610"/>
      <c r="S9" s="610"/>
      <c r="T9" s="610"/>
      <c r="U9" s="610"/>
      <c r="V9" s="610"/>
      <c r="W9" s="610"/>
      <c r="X9" s="610"/>
      <c r="Y9" s="610"/>
      <c r="Z9" s="610"/>
      <c r="AA9" s="610"/>
      <c r="AB9" s="610"/>
      <c r="AC9" s="610"/>
      <c r="AD9" s="610"/>
      <c r="AE9" s="610"/>
      <c r="AF9" s="610"/>
      <c r="AG9" s="610"/>
      <c r="AH9" s="610"/>
      <c r="AI9" s="610"/>
    </row>
    <row r="10" spans="1:35" s="611" customFormat="1" ht="30" x14ac:dyDescent="0.2">
      <c r="A10" s="1304"/>
      <c r="B10" s="1322"/>
      <c r="C10" s="460"/>
      <c r="D10" s="283"/>
      <c r="E10" s="284" t="s">
        <v>3992</v>
      </c>
      <c r="F10" s="285" t="s">
        <v>3993</v>
      </c>
      <c r="G10" s="286">
        <v>1.5</v>
      </c>
      <c r="H10" s="287" t="s">
        <v>2485</v>
      </c>
      <c r="I10" s="290"/>
      <c r="J10" s="288"/>
      <c r="K10" s="289"/>
      <c r="L10" s="610"/>
      <c r="M10" s="610"/>
      <c r="N10" s="610"/>
      <c r="O10" s="610"/>
      <c r="P10" s="610"/>
      <c r="Q10" s="610"/>
      <c r="R10" s="610"/>
      <c r="S10" s="610"/>
      <c r="T10" s="610"/>
      <c r="U10" s="610"/>
      <c r="V10" s="610"/>
      <c r="W10" s="610"/>
      <c r="X10" s="610"/>
      <c r="Y10" s="610"/>
      <c r="Z10" s="610"/>
      <c r="AA10" s="610"/>
      <c r="AB10" s="610"/>
      <c r="AC10" s="610"/>
      <c r="AD10" s="610"/>
      <c r="AE10" s="610"/>
      <c r="AF10" s="610"/>
      <c r="AG10" s="610"/>
      <c r="AH10" s="610"/>
      <c r="AI10" s="610"/>
    </row>
    <row r="11" spans="1:35" s="611" customFormat="1" x14ac:dyDescent="0.2">
      <c r="A11" s="1304"/>
      <c r="B11" s="1322"/>
      <c r="C11" s="291"/>
      <c r="D11" s="283"/>
      <c r="E11" s="359"/>
      <c r="F11" s="292" t="s">
        <v>2488</v>
      </c>
      <c r="G11" s="306"/>
      <c r="H11" s="379"/>
      <c r="I11" s="612"/>
      <c r="J11" s="380"/>
      <c r="K11" s="381"/>
      <c r="L11" s="610"/>
      <c r="M11" s="610"/>
      <c r="N11" s="610"/>
      <c r="O11" s="610"/>
      <c r="P11" s="610"/>
      <c r="Q11" s="610"/>
      <c r="R11" s="610"/>
      <c r="S11" s="610"/>
      <c r="T11" s="610"/>
      <c r="U11" s="610"/>
      <c r="V11" s="610"/>
      <c r="W11" s="610"/>
      <c r="X11" s="610"/>
      <c r="Y11" s="610"/>
      <c r="Z11" s="610"/>
      <c r="AA11" s="610"/>
      <c r="AB11" s="610"/>
      <c r="AC11" s="610"/>
      <c r="AD11" s="610"/>
      <c r="AE11" s="610"/>
      <c r="AF11" s="610"/>
      <c r="AG11" s="610"/>
      <c r="AH11" s="610"/>
      <c r="AI11" s="610"/>
    </row>
    <row r="12" spans="1:35" s="611" customFormat="1" ht="30" x14ac:dyDescent="0.2">
      <c r="A12" s="1304"/>
      <c r="B12" s="1322"/>
      <c r="C12" s="291"/>
      <c r="D12" s="283"/>
      <c r="E12" s="446" t="s">
        <v>2489</v>
      </c>
      <c r="F12" s="364" t="s">
        <v>2490</v>
      </c>
      <c r="G12" s="293">
        <v>0.2</v>
      </c>
      <c r="H12" s="294" t="s">
        <v>2491</v>
      </c>
      <c r="I12" s="295"/>
      <c r="J12" s="296"/>
      <c r="K12" s="613"/>
      <c r="L12" s="610"/>
      <c r="M12" s="610"/>
      <c r="N12" s="610"/>
      <c r="O12" s="610"/>
      <c r="P12" s="610"/>
      <c r="Q12" s="610"/>
      <c r="R12" s="610"/>
      <c r="S12" s="610"/>
      <c r="T12" s="610"/>
      <c r="U12" s="610"/>
      <c r="V12" s="610"/>
      <c r="W12" s="610"/>
      <c r="X12" s="610"/>
      <c r="Y12" s="610"/>
      <c r="Z12" s="610"/>
      <c r="AA12" s="610"/>
      <c r="AB12" s="610"/>
      <c r="AC12" s="610"/>
      <c r="AD12" s="610"/>
      <c r="AE12" s="610"/>
      <c r="AF12" s="610"/>
      <c r="AG12" s="610"/>
      <c r="AH12" s="610"/>
      <c r="AI12" s="610"/>
    </row>
    <row r="13" spans="1:35" s="611" customFormat="1" x14ac:dyDescent="0.2">
      <c r="A13" s="1304"/>
      <c r="B13" s="1322"/>
      <c r="C13" s="291"/>
      <c r="D13" s="283"/>
      <c r="E13" s="446" t="s">
        <v>3994</v>
      </c>
      <c r="F13" s="364" t="s">
        <v>2492</v>
      </c>
      <c r="G13" s="293">
        <v>0.3</v>
      </c>
      <c r="H13" s="294" t="s">
        <v>2491</v>
      </c>
      <c r="I13" s="295"/>
      <c r="J13" s="296"/>
      <c r="K13" s="613"/>
      <c r="L13" s="610"/>
      <c r="M13" s="610"/>
      <c r="N13" s="610"/>
      <c r="O13" s="610"/>
      <c r="P13" s="610"/>
      <c r="Q13" s="610"/>
      <c r="R13" s="610"/>
      <c r="S13" s="610"/>
      <c r="T13" s="610"/>
      <c r="U13" s="610"/>
      <c r="V13" s="610"/>
      <c r="W13" s="610"/>
      <c r="X13" s="610"/>
      <c r="Y13" s="610"/>
      <c r="Z13" s="610"/>
      <c r="AA13" s="610"/>
      <c r="AB13" s="610"/>
      <c r="AC13" s="610"/>
      <c r="AD13" s="610"/>
      <c r="AE13" s="610"/>
      <c r="AF13" s="610"/>
      <c r="AG13" s="610"/>
      <c r="AH13" s="610"/>
      <c r="AI13" s="610"/>
    </row>
    <row r="14" spans="1:35" s="614" customFormat="1" ht="15.75" thickBot="1" x14ac:dyDescent="0.25">
      <c r="A14" s="1305"/>
      <c r="B14" s="1323"/>
      <c r="C14" s="291"/>
      <c r="D14" s="283"/>
      <c r="E14" s="446"/>
      <c r="F14" s="369" t="s">
        <v>2493</v>
      </c>
      <c r="G14" s="297"/>
      <c r="H14" s="297" t="s">
        <v>2494</v>
      </c>
      <c r="I14" s="298">
        <v>4.28</v>
      </c>
      <c r="J14" s="299" t="s">
        <v>2495</v>
      </c>
      <c r="K14" s="300">
        <v>1</v>
      </c>
      <c r="L14" s="610"/>
      <c r="M14" s="610"/>
      <c r="N14" s="610"/>
      <c r="O14" s="610"/>
      <c r="P14" s="610"/>
      <c r="Q14" s="610"/>
      <c r="R14" s="610"/>
      <c r="S14" s="610"/>
      <c r="T14" s="610"/>
      <c r="U14" s="610"/>
      <c r="V14" s="610"/>
      <c r="W14" s="610"/>
      <c r="X14" s="610"/>
      <c r="Y14" s="610"/>
      <c r="Z14" s="610"/>
      <c r="AA14" s="610"/>
      <c r="AB14" s="610"/>
      <c r="AC14" s="610"/>
      <c r="AD14" s="610"/>
      <c r="AE14" s="610"/>
      <c r="AF14" s="610"/>
      <c r="AG14" s="610"/>
      <c r="AH14" s="610"/>
      <c r="AI14" s="610"/>
    </row>
    <row r="15" spans="1:35" s="610" customFormat="1" x14ac:dyDescent="0.2">
      <c r="A15" s="1303" t="s">
        <v>2496</v>
      </c>
      <c r="B15" s="1321" t="s">
        <v>2497</v>
      </c>
      <c r="C15" s="301" t="s">
        <v>2498</v>
      </c>
      <c r="D15" s="375" t="s">
        <v>2499</v>
      </c>
      <c r="E15" s="444" t="s">
        <v>3989</v>
      </c>
      <c r="F15" s="412" t="s">
        <v>2484</v>
      </c>
      <c r="G15" s="302">
        <v>1.95</v>
      </c>
      <c r="H15" s="456" t="s">
        <v>2485</v>
      </c>
      <c r="I15" s="303"/>
      <c r="J15" s="304"/>
      <c r="K15" s="305"/>
    </row>
    <row r="16" spans="1:35" s="610" customFormat="1" x14ac:dyDescent="0.2">
      <c r="A16" s="1304"/>
      <c r="B16" s="1322"/>
      <c r="C16" s="291"/>
      <c r="D16" s="283"/>
      <c r="E16" s="284" t="s">
        <v>3990</v>
      </c>
      <c r="F16" s="285" t="s">
        <v>2486</v>
      </c>
      <c r="G16" s="286">
        <v>1.95</v>
      </c>
      <c r="H16" s="287" t="s">
        <v>2485</v>
      </c>
      <c r="I16" s="306"/>
      <c r="J16" s="307"/>
      <c r="K16" s="308"/>
    </row>
    <row r="17" spans="1:11" s="610" customFormat="1" x14ac:dyDescent="0.2">
      <c r="A17" s="1304"/>
      <c r="B17" s="1322"/>
      <c r="C17" s="291"/>
      <c r="D17" s="283"/>
      <c r="E17" s="284" t="s">
        <v>3991</v>
      </c>
      <c r="F17" s="285" t="s">
        <v>2487</v>
      </c>
      <c r="G17" s="286">
        <v>1.68</v>
      </c>
      <c r="H17" s="287" t="s">
        <v>2485</v>
      </c>
      <c r="I17" s="306"/>
      <c r="J17" s="307"/>
      <c r="K17" s="308"/>
    </row>
    <row r="18" spans="1:11" s="610" customFormat="1" x14ac:dyDescent="0.2">
      <c r="A18" s="1304"/>
      <c r="B18" s="1322"/>
      <c r="C18" s="291"/>
      <c r="D18" s="283"/>
      <c r="E18" s="284" t="s">
        <v>3995</v>
      </c>
      <c r="F18" s="285" t="s">
        <v>2502</v>
      </c>
      <c r="G18" s="286">
        <v>1.37</v>
      </c>
      <c r="H18" s="287" t="s">
        <v>2503</v>
      </c>
      <c r="I18" s="306"/>
      <c r="J18" s="307"/>
      <c r="K18" s="308"/>
    </row>
    <row r="19" spans="1:11" s="610" customFormat="1" x14ac:dyDescent="0.2">
      <c r="A19" s="1304"/>
      <c r="B19" s="1322"/>
      <c r="C19" s="291"/>
      <c r="D19" s="283"/>
      <c r="E19" s="284" t="s">
        <v>3996</v>
      </c>
      <c r="F19" s="285" t="s">
        <v>2504</v>
      </c>
      <c r="G19" s="286">
        <v>1.37</v>
      </c>
      <c r="H19" s="287" t="s">
        <v>2503</v>
      </c>
      <c r="I19" s="306"/>
      <c r="J19" s="307"/>
      <c r="K19" s="308"/>
    </row>
    <row r="20" spans="1:11" s="610" customFormat="1" x14ac:dyDescent="0.2">
      <c r="A20" s="1304"/>
      <c r="B20" s="1322"/>
      <c r="C20" s="291"/>
      <c r="D20" s="615"/>
      <c r="E20" s="284" t="s">
        <v>3997</v>
      </c>
      <c r="F20" s="285" t="s">
        <v>2505</v>
      </c>
      <c r="G20" s="286">
        <v>1.18</v>
      </c>
      <c r="H20" s="287" t="s">
        <v>2503</v>
      </c>
      <c r="I20" s="306"/>
      <c r="J20" s="307"/>
      <c r="K20" s="308"/>
    </row>
    <row r="21" spans="1:11" s="610" customFormat="1" x14ac:dyDescent="0.2">
      <c r="A21" s="1304"/>
      <c r="B21" s="1322"/>
      <c r="C21" s="291"/>
      <c r="D21" s="615"/>
      <c r="E21" s="285"/>
      <c r="F21" s="292" t="s">
        <v>2506</v>
      </c>
      <c r="G21" s="309"/>
      <c r="H21" s="287"/>
      <c r="I21" s="284"/>
      <c r="J21" s="310"/>
      <c r="K21" s="308"/>
    </row>
    <row r="22" spans="1:11" s="610" customFormat="1" x14ac:dyDescent="0.2">
      <c r="A22" s="1304"/>
      <c r="B22" s="1322"/>
      <c r="C22" s="311"/>
      <c r="D22" s="312"/>
      <c r="E22" s="284" t="s">
        <v>3998</v>
      </c>
      <c r="F22" s="285" t="s">
        <v>2507</v>
      </c>
      <c r="G22" s="286">
        <v>0.75</v>
      </c>
      <c r="H22" s="287" t="s">
        <v>2508</v>
      </c>
      <c r="I22" s="313"/>
      <c r="J22" s="314"/>
      <c r="K22" s="308"/>
    </row>
    <row r="23" spans="1:11" s="610" customFormat="1" x14ac:dyDescent="0.2">
      <c r="A23" s="1304"/>
      <c r="B23" s="1322"/>
      <c r="C23" s="311"/>
      <c r="D23" s="312"/>
      <c r="E23" s="284" t="s">
        <v>3999</v>
      </c>
      <c r="F23" s="285" t="s">
        <v>2509</v>
      </c>
      <c r="G23" s="286">
        <v>0.75</v>
      </c>
      <c r="H23" s="287" t="s">
        <v>2508</v>
      </c>
      <c r="I23" s="315"/>
      <c r="J23" s="316"/>
      <c r="K23" s="308"/>
    </row>
    <row r="24" spans="1:11" s="610" customFormat="1" x14ac:dyDescent="0.2">
      <c r="A24" s="1304"/>
      <c r="B24" s="1322"/>
      <c r="C24" s="311"/>
      <c r="D24" s="312"/>
      <c r="E24" s="317" t="s">
        <v>2963</v>
      </c>
      <c r="F24" s="452" t="s">
        <v>2510</v>
      </c>
      <c r="G24" s="318">
        <v>0.93</v>
      </c>
      <c r="H24" s="287" t="s">
        <v>2511</v>
      </c>
      <c r="I24" s="315"/>
      <c r="J24" s="316"/>
      <c r="K24" s="308"/>
    </row>
    <row r="25" spans="1:11" s="610" customFormat="1" x14ac:dyDescent="0.2">
      <c r="A25" s="1304"/>
      <c r="B25" s="1322"/>
      <c r="C25" s="311"/>
      <c r="D25" s="312"/>
      <c r="E25" s="284" t="s">
        <v>4000</v>
      </c>
      <c r="F25" s="285" t="s">
        <v>2512</v>
      </c>
      <c r="G25" s="286">
        <v>0.42</v>
      </c>
      <c r="H25" s="287" t="s">
        <v>2508</v>
      </c>
      <c r="I25" s="315"/>
      <c r="J25" s="316"/>
      <c r="K25" s="308"/>
    </row>
    <row r="26" spans="1:11" s="610" customFormat="1" x14ac:dyDescent="0.2">
      <c r="A26" s="1304"/>
      <c r="B26" s="1322"/>
      <c r="C26" s="311"/>
      <c r="D26" s="312"/>
      <c r="E26" s="284"/>
      <c r="F26" s="462" t="s">
        <v>2513</v>
      </c>
      <c r="G26" s="286"/>
      <c r="H26" s="287"/>
      <c r="I26" s="319"/>
      <c r="J26" s="310"/>
      <c r="K26" s="308"/>
    </row>
    <row r="27" spans="1:11" s="610" customFormat="1" x14ac:dyDescent="0.2">
      <c r="A27" s="1304"/>
      <c r="B27" s="1322"/>
      <c r="C27" s="311"/>
      <c r="D27" s="312"/>
      <c r="E27" s="284" t="s">
        <v>4001</v>
      </c>
      <c r="F27" s="285" t="s">
        <v>2514</v>
      </c>
      <c r="G27" s="286">
        <v>0.96</v>
      </c>
      <c r="H27" s="287" t="s">
        <v>2515</v>
      </c>
      <c r="I27" s="319"/>
      <c r="J27" s="310"/>
      <c r="K27" s="308"/>
    </row>
    <row r="28" spans="1:11" s="610" customFormat="1" x14ac:dyDescent="0.2">
      <c r="A28" s="1304"/>
      <c r="B28" s="1322"/>
      <c r="C28" s="311"/>
      <c r="D28" s="312"/>
      <c r="E28" s="284" t="s">
        <v>4002</v>
      </c>
      <c r="F28" s="285" t="s">
        <v>2516</v>
      </c>
      <c r="G28" s="286">
        <v>0.31</v>
      </c>
      <c r="H28" s="287" t="s">
        <v>2517</v>
      </c>
      <c r="I28" s="319"/>
      <c r="J28" s="310"/>
      <c r="K28" s="308"/>
    </row>
    <row r="29" spans="1:11" s="610" customFormat="1" x14ac:dyDescent="0.2">
      <c r="A29" s="1304"/>
      <c r="B29" s="1322"/>
      <c r="C29" s="311"/>
      <c r="D29" s="312"/>
      <c r="E29" s="284" t="s">
        <v>4003</v>
      </c>
      <c r="F29" s="285" t="s">
        <v>2518</v>
      </c>
      <c r="G29" s="286">
        <v>0.5</v>
      </c>
      <c r="H29" s="287" t="s">
        <v>2511</v>
      </c>
      <c r="I29" s="319"/>
      <c r="J29" s="310"/>
      <c r="K29" s="308"/>
    </row>
    <row r="30" spans="1:11" s="610" customFormat="1" ht="30" x14ac:dyDescent="0.2">
      <c r="A30" s="1304"/>
      <c r="B30" s="1322"/>
      <c r="C30" s="311"/>
      <c r="D30" s="312"/>
      <c r="E30" s="320" t="s">
        <v>4004</v>
      </c>
      <c r="F30" s="321" t="s">
        <v>2519</v>
      </c>
      <c r="G30" s="322">
        <v>1.98</v>
      </c>
      <c r="H30" s="279" t="s">
        <v>2503</v>
      </c>
      <c r="I30" s="319"/>
      <c r="J30" s="310"/>
      <c r="K30" s="308"/>
    </row>
    <row r="31" spans="1:11" s="610" customFormat="1" x14ac:dyDescent="0.2">
      <c r="A31" s="1304"/>
      <c r="B31" s="1322"/>
      <c r="C31" s="311"/>
      <c r="D31" s="312"/>
      <c r="E31" s="317" t="s">
        <v>2520</v>
      </c>
      <c r="F31" s="342" t="s">
        <v>2521</v>
      </c>
      <c r="G31" s="318">
        <v>0.88</v>
      </c>
      <c r="H31" s="287" t="s">
        <v>2522</v>
      </c>
      <c r="I31" s="319"/>
      <c r="J31" s="310"/>
      <c r="K31" s="308"/>
    </row>
    <row r="32" spans="1:11" s="610" customFormat="1" x14ac:dyDescent="0.2">
      <c r="A32" s="1304"/>
      <c r="B32" s="1322"/>
      <c r="C32" s="311"/>
      <c r="D32" s="312"/>
      <c r="E32" s="284" t="s">
        <v>3994</v>
      </c>
      <c r="F32" s="285" t="s">
        <v>2492</v>
      </c>
      <c r="G32" s="318">
        <v>0.3</v>
      </c>
      <c r="H32" s="317" t="s">
        <v>2503</v>
      </c>
      <c r="I32" s="319"/>
      <c r="J32" s="310"/>
      <c r="K32" s="308"/>
    </row>
    <row r="33" spans="1:15" s="610" customFormat="1" x14ac:dyDescent="0.2">
      <c r="A33" s="1304"/>
      <c r="B33" s="1322"/>
      <c r="C33" s="311"/>
      <c r="D33" s="312"/>
      <c r="E33" s="284" t="s">
        <v>4005</v>
      </c>
      <c r="F33" s="285" t="s">
        <v>2523</v>
      </c>
      <c r="G33" s="318">
        <v>0.7</v>
      </c>
      <c r="H33" s="317" t="s">
        <v>2508</v>
      </c>
      <c r="I33" s="319"/>
      <c r="J33" s="310"/>
      <c r="K33" s="308"/>
    </row>
    <row r="34" spans="1:15" s="610" customFormat="1" ht="15.75" thickBot="1" x14ac:dyDescent="0.25">
      <c r="A34" s="1305"/>
      <c r="B34" s="1323"/>
      <c r="C34" s="323"/>
      <c r="D34" s="324"/>
      <c r="E34" s="325"/>
      <c r="F34" s="326" t="s">
        <v>2524</v>
      </c>
      <c r="G34" s="327"/>
      <c r="H34" s="328" t="s">
        <v>2494</v>
      </c>
      <c r="I34" s="329">
        <v>3.14</v>
      </c>
      <c r="J34" s="330" t="s">
        <v>2525</v>
      </c>
      <c r="K34" s="331" t="s">
        <v>2526</v>
      </c>
    </row>
    <row r="35" spans="1:15" s="610" customFormat="1" x14ac:dyDescent="0.2">
      <c r="A35" s="1324" t="s">
        <v>2527</v>
      </c>
      <c r="B35" s="1327" t="s">
        <v>2528</v>
      </c>
      <c r="C35" s="616" t="s">
        <v>2529</v>
      </c>
      <c r="D35" s="375" t="s">
        <v>2530</v>
      </c>
      <c r="E35" s="444" t="s">
        <v>3989</v>
      </c>
      <c r="F35" s="412" t="s">
        <v>2484</v>
      </c>
      <c r="G35" s="302">
        <v>1.95</v>
      </c>
      <c r="H35" s="456" t="s">
        <v>2531</v>
      </c>
      <c r="I35" s="332"/>
      <c r="J35" s="333"/>
      <c r="K35" s="305"/>
    </row>
    <row r="36" spans="1:15" s="610" customFormat="1" x14ac:dyDescent="0.2">
      <c r="A36" s="1325"/>
      <c r="B36" s="1328"/>
      <c r="C36" s="336" t="s">
        <v>2532</v>
      </c>
      <c r="D36" s="285" t="s">
        <v>2533</v>
      </c>
      <c r="E36" s="284" t="s">
        <v>3990</v>
      </c>
      <c r="F36" s="285" t="s">
        <v>2486</v>
      </c>
      <c r="G36" s="286">
        <v>1.95</v>
      </c>
      <c r="H36" s="287" t="s">
        <v>2531</v>
      </c>
      <c r="I36" s="334"/>
      <c r="J36" s="335"/>
      <c r="K36" s="308"/>
    </row>
    <row r="37" spans="1:15" s="610" customFormat="1" x14ac:dyDescent="0.2">
      <c r="A37" s="1325"/>
      <c r="B37" s="1328"/>
      <c r="C37" s="617" t="s">
        <v>2534</v>
      </c>
      <c r="D37" s="515" t="s">
        <v>2535</v>
      </c>
      <c r="E37" s="284" t="s">
        <v>3991</v>
      </c>
      <c r="F37" s="285" t="s">
        <v>2487</v>
      </c>
      <c r="G37" s="286">
        <v>1.68</v>
      </c>
      <c r="H37" s="287" t="s">
        <v>2531</v>
      </c>
      <c r="I37" s="334"/>
      <c r="J37" s="335"/>
      <c r="K37" s="308"/>
    </row>
    <row r="38" spans="1:15" s="610" customFormat="1" x14ac:dyDescent="0.2">
      <c r="A38" s="1325"/>
      <c r="B38" s="1328"/>
      <c r="C38" s="336" t="s">
        <v>2536</v>
      </c>
      <c r="D38" s="285" t="s">
        <v>2537</v>
      </c>
      <c r="E38" s="337" t="s">
        <v>3992</v>
      </c>
      <c r="F38" s="338" t="s">
        <v>3993</v>
      </c>
      <c r="G38" s="286">
        <v>1.5</v>
      </c>
      <c r="H38" s="294" t="s">
        <v>2531</v>
      </c>
      <c r="I38" s="334"/>
      <c r="J38" s="335"/>
      <c r="K38" s="308"/>
    </row>
    <row r="39" spans="1:15" s="610" customFormat="1" x14ac:dyDescent="0.2">
      <c r="A39" s="1325"/>
      <c r="B39" s="1328"/>
      <c r="C39" s="336" t="s">
        <v>2538</v>
      </c>
      <c r="D39" s="285" t="s">
        <v>2539</v>
      </c>
      <c r="E39" s="284" t="s">
        <v>3995</v>
      </c>
      <c r="F39" s="285" t="s">
        <v>2502</v>
      </c>
      <c r="G39" s="286">
        <v>1.37</v>
      </c>
      <c r="H39" s="287" t="s">
        <v>2531</v>
      </c>
      <c r="I39" s="334"/>
      <c r="J39" s="335"/>
      <c r="K39" s="308"/>
    </row>
    <row r="40" spans="1:15" s="610" customFormat="1" x14ac:dyDescent="0.2">
      <c r="A40" s="1325"/>
      <c r="B40" s="1328"/>
      <c r="C40" s="618" t="s">
        <v>2540</v>
      </c>
      <c r="D40" s="366" t="s">
        <v>2541</v>
      </c>
      <c r="E40" s="446" t="s">
        <v>3996</v>
      </c>
      <c r="F40" s="364" t="s">
        <v>2504</v>
      </c>
      <c r="G40" s="293">
        <v>1.37</v>
      </c>
      <c r="H40" s="294" t="s">
        <v>2511</v>
      </c>
      <c r="I40" s="334"/>
      <c r="J40" s="335"/>
      <c r="K40" s="308"/>
    </row>
    <row r="41" spans="1:15" s="610" customFormat="1" x14ac:dyDescent="0.2">
      <c r="A41" s="1325"/>
      <c r="B41" s="1328"/>
      <c r="C41" s="336" t="s">
        <v>2549</v>
      </c>
      <c r="D41" s="285" t="s">
        <v>2550</v>
      </c>
      <c r="E41" s="284" t="s">
        <v>3997</v>
      </c>
      <c r="F41" s="285" t="s">
        <v>2505</v>
      </c>
      <c r="G41" s="286">
        <v>1.18</v>
      </c>
      <c r="H41" s="287" t="s">
        <v>2511</v>
      </c>
      <c r="I41" s="334"/>
      <c r="J41" s="335"/>
      <c r="K41" s="308"/>
    </row>
    <row r="42" spans="1:15" s="610" customFormat="1" x14ac:dyDescent="0.2">
      <c r="A42" s="1325"/>
      <c r="B42" s="1328"/>
      <c r="C42" s="1330" t="s">
        <v>2542</v>
      </c>
      <c r="D42" s="1309" t="s">
        <v>2543</v>
      </c>
      <c r="E42" s="337" t="s">
        <v>4006</v>
      </c>
      <c r="F42" s="337" t="s">
        <v>4007</v>
      </c>
      <c r="G42" s="286">
        <v>0.9</v>
      </c>
      <c r="H42" s="287" t="s">
        <v>2511</v>
      </c>
      <c r="I42" s="339"/>
      <c r="J42" s="340"/>
      <c r="K42" s="341"/>
    </row>
    <row r="43" spans="1:15" s="345" customFormat="1" x14ac:dyDescent="0.2">
      <c r="A43" s="1325"/>
      <c r="B43" s="1328"/>
      <c r="C43" s="1331"/>
      <c r="D43" s="1288"/>
      <c r="E43" s="445"/>
      <c r="F43" s="361" t="s">
        <v>2544</v>
      </c>
      <c r="G43" s="619"/>
      <c r="H43" s="620"/>
      <c r="I43" s="279"/>
      <c r="J43" s="363"/>
      <c r="K43" s="282"/>
      <c r="L43" s="342"/>
      <c r="M43" s="342"/>
      <c r="N43" s="343"/>
      <c r="O43" s="344"/>
    </row>
    <row r="44" spans="1:15" s="345" customFormat="1" x14ac:dyDescent="0.2">
      <c r="A44" s="1325"/>
      <c r="B44" s="1328"/>
      <c r="C44" s="1332"/>
      <c r="D44" s="1310"/>
      <c r="E44" s="337" t="s">
        <v>2545</v>
      </c>
      <c r="F44" s="285" t="s">
        <v>2546</v>
      </c>
      <c r="G44" s="286">
        <v>0.35</v>
      </c>
      <c r="H44" s="287" t="s">
        <v>2547</v>
      </c>
      <c r="I44" s="287"/>
      <c r="J44" s="288"/>
      <c r="K44" s="381"/>
      <c r="L44" s="342"/>
      <c r="M44" s="342"/>
      <c r="N44" s="343"/>
      <c r="O44" s="344"/>
    </row>
    <row r="45" spans="1:15" s="345" customFormat="1" x14ac:dyDescent="0.2">
      <c r="A45" s="1325"/>
      <c r="B45" s="1328"/>
      <c r="C45" s="1330" t="s">
        <v>2551</v>
      </c>
      <c r="D45" s="1309" t="s">
        <v>2552</v>
      </c>
      <c r="E45" s="284" t="s">
        <v>4000</v>
      </c>
      <c r="F45" s="285" t="s">
        <v>2512</v>
      </c>
      <c r="G45" s="286">
        <v>0.42</v>
      </c>
      <c r="H45" s="287" t="s">
        <v>2511</v>
      </c>
      <c r="I45" s="287"/>
      <c r="J45" s="288"/>
      <c r="K45" s="381"/>
      <c r="L45" s="342"/>
      <c r="M45" s="342"/>
      <c r="N45" s="343"/>
      <c r="O45" s="344"/>
    </row>
    <row r="46" spans="1:15" s="345" customFormat="1" x14ac:dyDescent="0.2">
      <c r="A46" s="1325"/>
      <c r="B46" s="1328"/>
      <c r="C46" s="1332"/>
      <c r="D46" s="1310"/>
      <c r="E46" s="284"/>
      <c r="F46" s="361" t="s">
        <v>2548</v>
      </c>
      <c r="G46" s="286"/>
      <c r="H46" s="287"/>
      <c r="I46" s="287"/>
      <c r="J46" s="288"/>
      <c r="K46" s="381"/>
      <c r="L46" s="342"/>
      <c r="M46" s="342"/>
      <c r="N46" s="343"/>
      <c r="O46" s="344"/>
    </row>
    <row r="47" spans="1:15" s="345" customFormat="1" x14ac:dyDescent="0.2">
      <c r="A47" s="1325"/>
      <c r="B47" s="1328"/>
      <c r="C47" s="346"/>
      <c r="D47" s="347"/>
      <c r="E47" s="284" t="s">
        <v>4002</v>
      </c>
      <c r="F47" s="285" t="s">
        <v>2516</v>
      </c>
      <c r="G47" s="286">
        <v>0.31</v>
      </c>
      <c r="H47" s="287" t="s">
        <v>2522</v>
      </c>
      <c r="I47" s="287"/>
      <c r="J47" s="288"/>
      <c r="K47" s="381"/>
      <c r="L47" s="342"/>
      <c r="M47" s="342"/>
      <c r="N47" s="343"/>
      <c r="O47" s="344"/>
    </row>
    <row r="48" spans="1:15" s="345" customFormat="1" x14ac:dyDescent="0.2">
      <c r="A48" s="1325"/>
      <c r="B48" s="1328"/>
      <c r="C48" s="346"/>
      <c r="D48" s="347"/>
      <c r="E48" s="284" t="s">
        <v>3994</v>
      </c>
      <c r="F48" s="366" t="s">
        <v>2492</v>
      </c>
      <c r="G48" s="322">
        <v>0.3</v>
      </c>
      <c r="H48" s="452" t="s">
        <v>2553</v>
      </c>
      <c r="I48" s="287"/>
      <c r="J48" s="288"/>
      <c r="K48" s="381"/>
      <c r="L48" s="342"/>
      <c r="M48" s="342"/>
      <c r="N48" s="343"/>
      <c r="O48" s="344"/>
    </row>
    <row r="49" spans="1:35" s="345" customFormat="1" x14ac:dyDescent="0.2">
      <c r="A49" s="1325"/>
      <c r="B49" s="1328"/>
      <c r="C49" s="346"/>
      <c r="D49" s="347"/>
      <c r="E49" s="284" t="s">
        <v>4005</v>
      </c>
      <c r="F49" s="285" t="s">
        <v>2523</v>
      </c>
      <c r="G49" s="318">
        <v>0.7</v>
      </c>
      <c r="H49" s="317" t="s">
        <v>2554</v>
      </c>
      <c r="I49" s="621"/>
      <c r="J49" s="622"/>
      <c r="K49" s="381"/>
      <c r="L49" s="342"/>
      <c r="M49" s="342"/>
      <c r="N49" s="343"/>
      <c r="O49" s="344"/>
    </row>
    <row r="50" spans="1:35" s="345" customFormat="1" x14ac:dyDescent="0.2">
      <c r="A50" s="1325"/>
      <c r="B50" s="1328"/>
      <c r="C50" s="346"/>
      <c r="D50" s="347"/>
      <c r="E50" s="285" t="s">
        <v>4008</v>
      </c>
      <c r="F50" s="285" t="s">
        <v>2555</v>
      </c>
      <c r="G50" s="623">
        <v>0.5</v>
      </c>
      <c r="H50" s="317" t="s">
        <v>2556</v>
      </c>
      <c r="I50" s="317"/>
      <c r="J50" s="316"/>
      <c r="K50" s="381"/>
      <c r="L50" s="342"/>
      <c r="M50" s="342"/>
      <c r="N50" s="343"/>
      <c r="O50" s="344"/>
    </row>
    <row r="51" spans="1:35" s="345" customFormat="1" x14ac:dyDescent="0.2">
      <c r="A51" s="1325"/>
      <c r="B51" s="1328"/>
      <c r="C51" s="346"/>
      <c r="D51" s="347"/>
      <c r="E51" s="284" t="s">
        <v>2557</v>
      </c>
      <c r="F51" s="284" t="s">
        <v>2558</v>
      </c>
      <c r="G51" s="348">
        <v>1</v>
      </c>
      <c r="H51" s="287" t="s">
        <v>2559</v>
      </c>
      <c r="I51" s="317"/>
      <c r="J51" s="316"/>
      <c r="K51" s="381"/>
      <c r="L51" s="342"/>
      <c r="M51" s="342"/>
      <c r="N51" s="343"/>
      <c r="O51" s="344"/>
    </row>
    <row r="52" spans="1:35" s="345" customFormat="1" x14ac:dyDescent="0.2">
      <c r="A52" s="1325"/>
      <c r="B52" s="1328"/>
      <c r="C52" s="349"/>
      <c r="D52" s="347"/>
      <c r="E52" s="317" t="s">
        <v>2520</v>
      </c>
      <c r="F52" s="342" t="s">
        <v>2521</v>
      </c>
      <c r="G52" s="318">
        <v>0.88</v>
      </c>
      <c r="H52" s="287" t="s">
        <v>2560</v>
      </c>
      <c r="I52" s="317"/>
      <c r="J52" s="316"/>
      <c r="K52" s="381"/>
      <c r="L52" s="342"/>
      <c r="M52" s="342"/>
      <c r="N52" s="343"/>
      <c r="O52" s="344"/>
    </row>
    <row r="53" spans="1:35" s="345" customFormat="1" x14ac:dyDescent="0.2">
      <c r="A53" s="1325"/>
      <c r="B53" s="1328"/>
      <c r="C53" s="349"/>
      <c r="D53" s="347"/>
      <c r="E53" s="284" t="s">
        <v>4009</v>
      </c>
      <c r="F53" s="364" t="s">
        <v>2561</v>
      </c>
      <c r="G53" s="293">
        <v>0.88</v>
      </c>
      <c r="H53" s="294" t="s">
        <v>2560</v>
      </c>
      <c r="I53" s="294"/>
      <c r="J53" s="296"/>
      <c r="K53" s="381"/>
      <c r="L53" s="342"/>
      <c r="M53" s="342"/>
      <c r="N53" s="343"/>
      <c r="O53" s="344"/>
    </row>
    <row r="54" spans="1:35" s="345" customFormat="1" ht="15.75" thickBot="1" x14ac:dyDescent="0.25">
      <c r="A54" s="1326"/>
      <c r="B54" s="1329"/>
      <c r="C54" s="624"/>
      <c r="D54" s="480"/>
      <c r="E54" s="350"/>
      <c r="F54" s="625" t="s">
        <v>2493</v>
      </c>
      <c r="G54" s="351"/>
      <c r="H54" s="352" t="s">
        <v>2562</v>
      </c>
      <c r="I54" s="353">
        <v>7.18</v>
      </c>
      <c r="J54" s="354" t="s">
        <v>2563</v>
      </c>
      <c r="K54" s="331" t="s">
        <v>2526</v>
      </c>
      <c r="L54" s="342"/>
      <c r="M54" s="342"/>
      <c r="N54" s="610"/>
      <c r="O54" s="344"/>
    </row>
    <row r="55" spans="1:35" s="345" customFormat="1" x14ac:dyDescent="0.2">
      <c r="A55" s="1303" t="s">
        <v>2564</v>
      </c>
      <c r="B55" s="1321" t="s">
        <v>2565</v>
      </c>
      <c r="C55" s="365" t="s">
        <v>2529</v>
      </c>
      <c r="D55" s="445" t="s">
        <v>2530</v>
      </c>
      <c r="E55" s="447" t="s">
        <v>3989</v>
      </c>
      <c r="F55" s="367" t="s">
        <v>2484</v>
      </c>
      <c r="G55" s="355">
        <v>1.95</v>
      </c>
      <c r="H55" s="461" t="s">
        <v>2485</v>
      </c>
      <c r="I55" s="356"/>
      <c r="J55" s="357"/>
      <c r="K55" s="391"/>
      <c r="L55" s="342"/>
      <c r="M55" s="342"/>
      <c r="N55" s="343"/>
      <c r="O55" s="344"/>
    </row>
    <row r="56" spans="1:35" s="345" customFormat="1" x14ac:dyDescent="0.2">
      <c r="A56" s="1304"/>
      <c r="B56" s="1322"/>
      <c r="C56" s="358" t="s">
        <v>2566</v>
      </c>
      <c r="D56" s="445" t="s">
        <v>2567</v>
      </c>
      <c r="E56" s="284" t="s">
        <v>3990</v>
      </c>
      <c r="F56" s="285" t="s">
        <v>2486</v>
      </c>
      <c r="G56" s="286">
        <v>1.95</v>
      </c>
      <c r="H56" s="287" t="s">
        <v>2485</v>
      </c>
      <c r="I56" s="359"/>
      <c r="J56" s="360"/>
      <c r="K56" s="381"/>
      <c r="L56" s="342"/>
      <c r="M56" s="342"/>
      <c r="N56" s="343"/>
      <c r="O56" s="344"/>
    </row>
    <row r="57" spans="1:35" s="345" customFormat="1" x14ac:dyDescent="0.2">
      <c r="A57" s="1304"/>
      <c r="B57" s="1322"/>
      <c r="C57" s="358" t="s">
        <v>2568</v>
      </c>
      <c r="D57" s="284" t="s">
        <v>2569</v>
      </c>
      <c r="E57" s="284" t="s">
        <v>3991</v>
      </c>
      <c r="F57" s="285" t="s">
        <v>2487</v>
      </c>
      <c r="G57" s="286">
        <v>1.68</v>
      </c>
      <c r="H57" s="287" t="s">
        <v>2485</v>
      </c>
      <c r="I57" s="359"/>
      <c r="J57" s="360"/>
      <c r="K57" s="381"/>
      <c r="L57" s="342"/>
      <c r="M57" s="342"/>
      <c r="N57" s="343"/>
      <c r="O57" s="344"/>
    </row>
    <row r="58" spans="1:35" s="345" customFormat="1" x14ac:dyDescent="0.2">
      <c r="A58" s="1304"/>
      <c r="B58" s="1322"/>
      <c r="C58" s="358" t="s">
        <v>2532</v>
      </c>
      <c r="D58" s="285" t="s">
        <v>2533</v>
      </c>
      <c r="E58" s="284" t="s">
        <v>3995</v>
      </c>
      <c r="F58" s="285" t="s">
        <v>2502</v>
      </c>
      <c r="G58" s="286">
        <v>1.37</v>
      </c>
      <c r="H58" s="287" t="s">
        <v>2485</v>
      </c>
      <c r="I58" s="359"/>
      <c r="J58" s="360"/>
      <c r="K58" s="381"/>
      <c r="L58" s="342"/>
      <c r="M58" s="342"/>
      <c r="N58" s="343"/>
      <c r="O58" s="344"/>
    </row>
    <row r="59" spans="1:35" s="345" customFormat="1" x14ac:dyDescent="0.2">
      <c r="A59" s="1304"/>
      <c r="B59" s="1322"/>
      <c r="C59" s="358" t="s">
        <v>2570</v>
      </c>
      <c r="D59" s="285" t="s">
        <v>2571</v>
      </c>
      <c r="E59" s="446" t="s">
        <v>3996</v>
      </c>
      <c r="F59" s="364" t="s">
        <v>2504</v>
      </c>
      <c r="G59" s="286">
        <v>1.37</v>
      </c>
      <c r="H59" s="287" t="s">
        <v>2485</v>
      </c>
      <c r="I59" s="359"/>
      <c r="J59" s="360"/>
      <c r="K59" s="381"/>
      <c r="L59" s="342"/>
      <c r="M59" s="342"/>
      <c r="N59" s="343"/>
      <c r="O59" s="344"/>
    </row>
    <row r="60" spans="1:35" s="345" customFormat="1" x14ac:dyDescent="0.2">
      <c r="A60" s="1304"/>
      <c r="B60" s="1322"/>
      <c r="C60" s="358" t="s">
        <v>2534</v>
      </c>
      <c r="D60" s="285" t="s">
        <v>2535</v>
      </c>
      <c r="E60" s="284" t="s">
        <v>3997</v>
      </c>
      <c r="F60" s="285" t="s">
        <v>2505</v>
      </c>
      <c r="G60" s="286">
        <v>1.18</v>
      </c>
      <c r="H60" s="287" t="s">
        <v>2485</v>
      </c>
      <c r="I60" s="359"/>
      <c r="J60" s="360"/>
      <c r="K60" s="381"/>
      <c r="L60" s="342"/>
      <c r="M60" s="342"/>
      <c r="N60" s="343"/>
      <c r="O60" s="344"/>
    </row>
    <row r="61" spans="1:35" s="606" customFormat="1" x14ac:dyDescent="0.2">
      <c r="A61" s="1304"/>
      <c r="B61" s="1322"/>
      <c r="C61" s="358" t="s">
        <v>2572</v>
      </c>
      <c r="D61" s="285" t="s">
        <v>2573</v>
      </c>
      <c r="E61" s="313"/>
      <c r="F61" s="361" t="s">
        <v>2506</v>
      </c>
      <c r="G61" s="286"/>
      <c r="H61" s="287"/>
      <c r="I61" s="287"/>
      <c r="J61" s="288"/>
      <c r="K61" s="289"/>
      <c r="L61" s="604"/>
      <c r="M61" s="604"/>
      <c r="N61" s="604"/>
      <c r="O61" s="604"/>
      <c r="P61" s="604"/>
      <c r="Q61" s="604"/>
      <c r="R61" s="604"/>
      <c r="S61" s="604"/>
      <c r="T61" s="604"/>
      <c r="U61" s="604"/>
      <c r="V61" s="604"/>
      <c r="W61" s="604"/>
      <c r="X61" s="604"/>
      <c r="Y61" s="604"/>
      <c r="Z61" s="604"/>
      <c r="AA61" s="604"/>
      <c r="AB61" s="604"/>
      <c r="AC61" s="604"/>
      <c r="AD61" s="604"/>
      <c r="AE61" s="604"/>
      <c r="AF61" s="604"/>
      <c r="AG61" s="604"/>
      <c r="AH61" s="604"/>
      <c r="AI61" s="604"/>
    </row>
    <row r="62" spans="1:35" s="606" customFormat="1" x14ac:dyDescent="0.2">
      <c r="A62" s="1304"/>
      <c r="B62" s="1322"/>
      <c r="C62" s="358" t="s">
        <v>2574</v>
      </c>
      <c r="D62" s="284" t="s">
        <v>2575</v>
      </c>
      <c r="E62" s="337" t="s">
        <v>2545</v>
      </c>
      <c r="F62" s="285" t="s">
        <v>2546</v>
      </c>
      <c r="G62" s="286">
        <v>0.35</v>
      </c>
      <c r="H62" s="287" t="s">
        <v>2576</v>
      </c>
      <c r="I62" s="290"/>
      <c r="J62" s="288"/>
      <c r="K62" s="289"/>
      <c r="L62" s="604"/>
      <c r="M62" s="604"/>
      <c r="N62" s="604"/>
      <c r="O62" s="604"/>
      <c r="P62" s="604"/>
      <c r="Q62" s="604"/>
      <c r="R62" s="604"/>
      <c r="S62" s="604"/>
      <c r="T62" s="604"/>
      <c r="U62" s="604"/>
      <c r="V62" s="604"/>
      <c r="W62" s="604"/>
      <c r="X62" s="604"/>
      <c r="Y62" s="604"/>
      <c r="Z62" s="604"/>
      <c r="AA62" s="604"/>
      <c r="AB62" s="604"/>
      <c r="AC62" s="604"/>
      <c r="AD62" s="604"/>
      <c r="AE62" s="604"/>
      <c r="AF62" s="604"/>
      <c r="AG62" s="604"/>
      <c r="AH62" s="604"/>
      <c r="AI62" s="604"/>
    </row>
    <row r="63" spans="1:35" s="606" customFormat="1" x14ac:dyDescent="0.2">
      <c r="A63" s="1304"/>
      <c r="B63" s="1322"/>
      <c r="C63" s="358" t="s">
        <v>2577</v>
      </c>
      <c r="D63" s="285" t="s">
        <v>2578</v>
      </c>
      <c r="E63" s="284" t="s">
        <v>4000</v>
      </c>
      <c r="F63" s="285" t="s">
        <v>2512</v>
      </c>
      <c r="G63" s="286">
        <v>0.42</v>
      </c>
      <c r="H63" s="287" t="s">
        <v>2511</v>
      </c>
      <c r="I63" s="362"/>
      <c r="J63" s="363"/>
      <c r="K63" s="282"/>
      <c r="L63" s="604"/>
      <c r="M63" s="604"/>
      <c r="N63" s="604"/>
      <c r="O63" s="604"/>
      <c r="P63" s="604"/>
      <c r="Q63" s="604"/>
      <c r="R63" s="604"/>
      <c r="S63" s="604"/>
      <c r="T63" s="604"/>
      <c r="U63" s="604"/>
      <c r="V63" s="604"/>
      <c r="W63" s="604"/>
      <c r="X63" s="604"/>
      <c r="Y63" s="604"/>
      <c r="Z63" s="604"/>
      <c r="AA63" s="604"/>
      <c r="AB63" s="604"/>
      <c r="AC63" s="604"/>
      <c r="AD63" s="604"/>
      <c r="AE63" s="604"/>
      <c r="AF63" s="604"/>
      <c r="AG63" s="604"/>
      <c r="AH63" s="604"/>
      <c r="AI63" s="604"/>
    </row>
    <row r="64" spans="1:35" s="606" customFormat="1" x14ac:dyDescent="0.2">
      <c r="A64" s="1304"/>
      <c r="B64" s="1322"/>
      <c r="C64" s="358" t="s">
        <v>2579</v>
      </c>
      <c r="D64" s="285" t="s">
        <v>2580</v>
      </c>
      <c r="E64" s="284" t="s">
        <v>3998</v>
      </c>
      <c r="F64" s="285" t="s">
        <v>2507</v>
      </c>
      <c r="G64" s="286">
        <v>0.75</v>
      </c>
      <c r="H64" s="287" t="s">
        <v>2581</v>
      </c>
      <c r="I64" s="290"/>
      <c r="J64" s="288"/>
      <c r="K64" s="289"/>
      <c r="L64" s="604"/>
      <c r="M64" s="604"/>
      <c r="N64" s="604"/>
      <c r="O64" s="604"/>
      <c r="P64" s="604"/>
      <c r="Q64" s="604"/>
      <c r="R64" s="604"/>
      <c r="S64" s="604"/>
      <c r="T64" s="604"/>
      <c r="U64" s="604"/>
      <c r="V64" s="604"/>
      <c r="W64" s="604"/>
      <c r="X64" s="604"/>
      <c r="Y64" s="604"/>
      <c r="Z64" s="604"/>
      <c r="AA64" s="604"/>
      <c r="AB64" s="604"/>
      <c r="AC64" s="604"/>
      <c r="AD64" s="604"/>
      <c r="AE64" s="604"/>
      <c r="AF64" s="604"/>
      <c r="AG64" s="604"/>
      <c r="AH64" s="604"/>
      <c r="AI64" s="604"/>
    </row>
    <row r="65" spans="1:35" s="606" customFormat="1" x14ac:dyDescent="0.2">
      <c r="A65" s="1304"/>
      <c r="B65" s="1322"/>
      <c r="C65" s="1341" t="s">
        <v>2536</v>
      </c>
      <c r="D65" s="1309" t="s">
        <v>2537</v>
      </c>
      <c r="E65" s="284" t="s">
        <v>3999</v>
      </c>
      <c r="F65" s="285" t="s">
        <v>2509</v>
      </c>
      <c r="G65" s="286">
        <v>0.75</v>
      </c>
      <c r="H65" s="287" t="s">
        <v>2582</v>
      </c>
      <c r="I65" s="290"/>
      <c r="J65" s="288"/>
      <c r="K65" s="289"/>
      <c r="L65" s="604"/>
      <c r="M65" s="604"/>
      <c r="N65" s="604"/>
      <c r="O65" s="604"/>
      <c r="P65" s="604"/>
      <c r="Q65" s="604"/>
      <c r="R65" s="604"/>
      <c r="S65" s="604"/>
      <c r="T65" s="604"/>
      <c r="U65" s="604"/>
      <c r="V65" s="604"/>
      <c r="W65" s="604"/>
      <c r="X65" s="604"/>
      <c r="Y65" s="604"/>
      <c r="Z65" s="604"/>
      <c r="AA65" s="604"/>
      <c r="AB65" s="604"/>
      <c r="AC65" s="604"/>
      <c r="AD65" s="604"/>
      <c r="AE65" s="604"/>
      <c r="AF65" s="604"/>
      <c r="AG65" s="604"/>
      <c r="AH65" s="604"/>
      <c r="AI65" s="604"/>
    </row>
    <row r="66" spans="1:35" s="606" customFormat="1" x14ac:dyDescent="0.2">
      <c r="A66" s="1304"/>
      <c r="B66" s="1322"/>
      <c r="C66" s="1342"/>
      <c r="D66" s="1310"/>
      <c r="E66" s="317" t="s">
        <v>2963</v>
      </c>
      <c r="F66" s="452" t="s">
        <v>2510</v>
      </c>
      <c r="G66" s="318">
        <v>0.93</v>
      </c>
      <c r="H66" s="287" t="s">
        <v>2515</v>
      </c>
      <c r="I66" s="362"/>
      <c r="J66" s="363"/>
      <c r="K66" s="282"/>
      <c r="L66" s="604"/>
      <c r="M66" s="604"/>
      <c r="N66" s="604"/>
      <c r="O66" s="604"/>
      <c r="P66" s="604"/>
      <c r="Q66" s="604"/>
      <c r="R66" s="604"/>
      <c r="S66" s="604"/>
      <c r="T66" s="604"/>
      <c r="U66" s="604"/>
      <c r="V66" s="604"/>
      <c r="W66" s="604"/>
      <c r="X66" s="604"/>
      <c r="Y66" s="604"/>
      <c r="Z66" s="604"/>
      <c r="AA66" s="604"/>
      <c r="AB66" s="604"/>
      <c r="AC66" s="604"/>
      <c r="AD66" s="604"/>
      <c r="AE66" s="604"/>
      <c r="AF66" s="604"/>
      <c r="AG66" s="604"/>
      <c r="AH66" s="604"/>
      <c r="AI66" s="604"/>
    </row>
    <row r="67" spans="1:35" s="606" customFormat="1" x14ac:dyDescent="0.2">
      <c r="A67" s="1304"/>
      <c r="B67" s="1322"/>
      <c r="C67" s="358" t="s">
        <v>2538</v>
      </c>
      <c r="D67" s="284" t="s">
        <v>2539</v>
      </c>
      <c r="E67" s="284"/>
      <c r="F67" s="292" t="s">
        <v>2488</v>
      </c>
      <c r="G67" s="286"/>
      <c r="H67" s="287"/>
      <c r="I67" s="290"/>
      <c r="J67" s="288"/>
      <c r="K67" s="289"/>
      <c r="L67" s="604"/>
      <c r="M67" s="604"/>
      <c r="N67" s="604"/>
      <c r="O67" s="604"/>
      <c r="P67" s="604"/>
      <c r="Q67" s="604"/>
      <c r="R67" s="604"/>
      <c r="S67" s="604"/>
      <c r="T67" s="604"/>
      <c r="U67" s="604"/>
      <c r="V67" s="604"/>
      <c r="W67" s="604"/>
      <c r="X67" s="604"/>
      <c r="Y67" s="604"/>
      <c r="Z67" s="604"/>
      <c r="AA67" s="604"/>
      <c r="AB67" s="604"/>
      <c r="AC67" s="604"/>
      <c r="AD67" s="604"/>
      <c r="AE67" s="604"/>
      <c r="AF67" s="604"/>
      <c r="AG67" s="604"/>
      <c r="AH67" s="604"/>
      <c r="AI67" s="604"/>
    </row>
    <row r="68" spans="1:35" s="606" customFormat="1" x14ac:dyDescent="0.2">
      <c r="A68" s="1304"/>
      <c r="B68" s="1322"/>
      <c r="C68" s="1341" t="s">
        <v>2542</v>
      </c>
      <c r="D68" s="1309" t="s">
        <v>2543</v>
      </c>
      <c r="E68" s="284" t="s">
        <v>4001</v>
      </c>
      <c r="F68" s="285" t="s">
        <v>2514</v>
      </c>
      <c r="G68" s="286">
        <v>0.96</v>
      </c>
      <c r="H68" s="287" t="s">
        <v>2503</v>
      </c>
      <c r="I68" s="290"/>
      <c r="J68" s="288"/>
      <c r="K68" s="289"/>
      <c r="L68" s="604"/>
      <c r="M68" s="604"/>
      <c r="N68" s="604"/>
      <c r="O68" s="604"/>
      <c r="P68" s="604"/>
      <c r="Q68" s="604"/>
      <c r="R68" s="604"/>
      <c r="S68" s="604"/>
      <c r="T68" s="604"/>
      <c r="U68" s="604"/>
      <c r="V68" s="604"/>
      <c r="W68" s="604"/>
      <c r="X68" s="604"/>
      <c r="Y68" s="604"/>
      <c r="Z68" s="604"/>
      <c r="AA68" s="604"/>
      <c r="AB68" s="604"/>
      <c r="AC68" s="604"/>
      <c r="AD68" s="604"/>
      <c r="AE68" s="604"/>
      <c r="AF68" s="604"/>
      <c r="AG68" s="604"/>
      <c r="AH68" s="604"/>
      <c r="AI68" s="604"/>
    </row>
    <row r="69" spans="1:35" s="606" customFormat="1" x14ac:dyDescent="0.2">
      <c r="A69" s="1304"/>
      <c r="B69" s="1322"/>
      <c r="C69" s="1343"/>
      <c r="D69" s="1288"/>
      <c r="E69" s="284" t="s">
        <v>4002</v>
      </c>
      <c r="F69" s="285" t="s">
        <v>2516</v>
      </c>
      <c r="G69" s="286">
        <v>0.31</v>
      </c>
      <c r="H69" s="287" t="s">
        <v>2583</v>
      </c>
      <c r="I69" s="290"/>
      <c r="J69" s="288"/>
      <c r="K69" s="289"/>
      <c r="L69" s="604"/>
      <c r="M69" s="604"/>
      <c r="N69" s="604"/>
      <c r="O69" s="604"/>
      <c r="P69" s="604"/>
      <c r="Q69" s="604"/>
      <c r="R69" s="604"/>
      <c r="S69" s="604"/>
      <c r="T69" s="604"/>
      <c r="U69" s="604"/>
      <c r="V69" s="604"/>
      <c r="W69" s="604"/>
      <c r="X69" s="604"/>
      <c r="Y69" s="604"/>
      <c r="Z69" s="604"/>
      <c r="AA69" s="604"/>
      <c r="AB69" s="604"/>
      <c r="AC69" s="604"/>
      <c r="AD69" s="604"/>
      <c r="AE69" s="604"/>
      <c r="AF69" s="604"/>
      <c r="AG69" s="604"/>
      <c r="AH69" s="604"/>
      <c r="AI69" s="604"/>
    </row>
    <row r="70" spans="1:35" s="606" customFormat="1" x14ac:dyDescent="0.2">
      <c r="A70" s="1304"/>
      <c r="B70" s="1322"/>
      <c r="C70" s="1343"/>
      <c r="D70" s="1288"/>
      <c r="E70" s="284" t="s">
        <v>4003</v>
      </c>
      <c r="F70" s="285" t="s">
        <v>2518</v>
      </c>
      <c r="G70" s="286">
        <v>0.5</v>
      </c>
      <c r="H70" s="287" t="s">
        <v>2508</v>
      </c>
      <c r="I70" s="290"/>
      <c r="J70" s="288"/>
      <c r="K70" s="289"/>
      <c r="L70" s="604"/>
      <c r="M70" s="604"/>
      <c r="N70" s="604"/>
      <c r="O70" s="604"/>
      <c r="P70" s="604"/>
      <c r="Q70" s="604"/>
      <c r="R70" s="604"/>
      <c r="S70" s="604"/>
      <c r="T70" s="604"/>
      <c r="U70" s="604"/>
      <c r="V70" s="604"/>
      <c r="W70" s="604"/>
      <c r="X70" s="604"/>
      <c r="Y70" s="604"/>
      <c r="Z70" s="604"/>
      <c r="AA70" s="604"/>
      <c r="AB70" s="604"/>
      <c r="AC70" s="604"/>
      <c r="AD70" s="604"/>
      <c r="AE70" s="604"/>
      <c r="AF70" s="604"/>
      <c r="AG70" s="604"/>
      <c r="AH70" s="604"/>
      <c r="AI70" s="604"/>
    </row>
    <row r="71" spans="1:35" s="606" customFormat="1" x14ac:dyDescent="0.2">
      <c r="A71" s="1304"/>
      <c r="B71" s="1322"/>
      <c r="C71" s="1342"/>
      <c r="D71" s="1310"/>
      <c r="E71" s="320" t="s">
        <v>2584</v>
      </c>
      <c r="F71" s="285" t="s">
        <v>2585</v>
      </c>
      <c r="G71" s="368">
        <v>1.53</v>
      </c>
      <c r="H71" s="294" t="s">
        <v>2586</v>
      </c>
      <c r="I71" s="287"/>
      <c r="J71" s="288"/>
      <c r="K71" s="289"/>
      <c r="L71" s="604"/>
      <c r="M71" s="604"/>
      <c r="N71" s="604"/>
      <c r="O71" s="604"/>
      <c r="P71" s="604"/>
      <c r="Q71" s="604"/>
      <c r="R71" s="604"/>
      <c r="S71" s="604"/>
      <c r="T71" s="604"/>
      <c r="U71" s="604"/>
      <c r="V71" s="604"/>
      <c r="W71" s="604"/>
      <c r="X71" s="604"/>
      <c r="Y71" s="604"/>
      <c r="Z71" s="604"/>
      <c r="AA71" s="604"/>
      <c r="AB71" s="604"/>
      <c r="AC71" s="604"/>
      <c r="AD71" s="604"/>
      <c r="AE71" s="604"/>
      <c r="AF71" s="604"/>
      <c r="AG71" s="604"/>
      <c r="AH71" s="604"/>
      <c r="AI71" s="604"/>
    </row>
    <row r="72" spans="1:35" s="606" customFormat="1" x14ac:dyDescent="0.2">
      <c r="A72" s="1304"/>
      <c r="B72" s="1322"/>
      <c r="C72" s="358" t="s">
        <v>2549</v>
      </c>
      <c r="D72" s="285" t="s">
        <v>2550</v>
      </c>
      <c r="E72" s="284" t="s">
        <v>2847</v>
      </c>
      <c r="F72" s="284" t="s">
        <v>2587</v>
      </c>
      <c r="G72" s="284">
        <v>0.25</v>
      </c>
      <c r="H72" s="294" t="s">
        <v>2586</v>
      </c>
      <c r="I72" s="287"/>
      <c r="J72" s="288"/>
      <c r="K72" s="289"/>
      <c r="L72" s="604"/>
      <c r="M72" s="604"/>
      <c r="N72" s="604"/>
      <c r="O72" s="604"/>
      <c r="P72" s="604"/>
      <c r="Q72" s="604"/>
      <c r="R72" s="604"/>
      <c r="S72" s="604"/>
      <c r="T72" s="604"/>
      <c r="U72" s="604"/>
      <c r="V72" s="604"/>
      <c r="W72" s="604"/>
      <c r="X72" s="604"/>
      <c r="Y72" s="604"/>
      <c r="Z72" s="604"/>
      <c r="AA72" s="604"/>
      <c r="AB72" s="604"/>
      <c r="AC72" s="604"/>
      <c r="AD72" s="604"/>
      <c r="AE72" s="604"/>
      <c r="AF72" s="604"/>
      <c r="AG72" s="604"/>
      <c r="AH72" s="604"/>
      <c r="AI72" s="604"/>
    </row>
    <row r="73" spans="1:35" s="606" customFormat="1" ht="30" x14ac:dyDescent="0.2">
      <c r="A73" s="1304"/>
      <c r="B73" s="1322"/>
      <c r="C73" s="358" t="s">
        <v>2551</v>
      </c>
      <c r="D73" s="285" t="s">
        <v>2552</v>
      </c>
      <c r="E73" s="284" t="s">
        <v>2588</v>
      </c>
      <c r="F73" s="285" t="s">
        <v>2589</v>
      </c>
      <c r="G73" s="286">
        <v>1.53</v>
      </c>
      <c r="H73" s="287" t="s">
        <v>2590</v>
      </c>
      <c r="I73" s="290"/>
      <c r="J73" s="288"/>
      <c r="K73" s="289"/>
      <c r="L73" s="604"/>
      <c r="M73" s="604"/>
      <c r="N73" s="604"/>
      <c r="O73" s="604"/>
      <c r="P73" s="604"/>
      <c r="Q73" s="604"/>
      <c r="R73" s="604"/>
      <c r="S73" s="604"/>
      <c r="T73" s="604"/>
      <c r="U73" s="604"/>
      <c r="V73" s="604"/>
      <c r="W73" s="604"/>
      <c r="X73" s="604"/>
      <c r="Y73" s="604"/>
      <c r="Z73" s="604"/>
      <c r="AA73" s="604"/>
      <c r="AB73" s="604"/>
      <c r="AC73" s="604"/>
      <c r="AD73" s="604"/>
      <c r="AE73" s="604"/>
      <c r="AF73" s="604"/>
      <c r="AG73" s="604"/>
      <c r="AH73" s="604"/>
      <c r="AI73" s="604"/>
    </row>
    <row r="74" spans="1:35" s="606" customFormat="1" ht="30" x14ac:dyDescent="0.2">
      <c r="A74" s="1304"/>
      <c r="B74" s="1322"/>
      <c r="C74" s="358" t="s">
        <v>2591</v>
      </c>
      <c r="D74" s="285" t="s">
        <v>2592</v>
      </c>
      <c r="E74" s="284" t="s">
        <v>2593</v>
      </c>
      <c r="F74" s="285" t="s">
        <v>2594</v>
      </c>
      <c r="G74" s="286">
        <v>1.95</v>
      </c>
      <c r="H74" s="287" t="s">
        <v>2595</v>
      </c>
      <c r="I74" s="362"/>
      <c r="J74" s="363"/>
      <c r="K74" s="282"/>
      <c r="L74" s="604"/>
      <c r="M74" s="604"/>
      <c r="N74" s="604"/>
      <c r="O74" s="604"/>
      <c r="P74" s="604"/>
      <c r="Q74" s="604"/>
      <c r="R74" s="604"/>
      <c r="S74" s="604"/>
      <c r="T74" s="604"/>
      <c r="U74" s="604"/>
      <c r="V74" s="604"/>
      <c r="W74" s="604"/>
      <c r="X74" s="604"/>
      <c r="Y74" s="604"/>
      <c r="Z74" s="604"/>
      <c r="AA74" s="604"/>
      <c r="AB74" s="604"/>
      <c r="AC74" s="604"/>
      <c r="AD74" s="604"/>
      <c r="AE74" s="604"/>
      <c r="AF74" s="604"/>
      <c r="AG74" s="604"/>
      <c r="AH74" s="604"/>
      <c r="AI74" s="604"/>
    </row>
    <row r="75" spans="1:35" s="606" customFormat="1" ht="30" x14ac:dyDescent="0.2">
      <c r="A75" s="1304"/>
      <c r="B75" s="1322"/>
      <c r="C75" s="346"/>
      <c r="D75" s="447"/>
      <c r="E75" s="284" t="s">
        <v>2596</v>
      </c>
      <c r="F75" s="285" t="s">
        <v>2597</v>
      </c>
      <c r="G75" s="286">
        <v>1.85</v>
      </c>
      <c r="H75" s="287" t="s">
        <v>2598</v>
      </c>
      <c r="I75" s="362"/>
      <c r="J75" s="363"/>
      <c r="K75" s="282"/>
      <c r="L75" s="604"/>
      <c r="M75" s="604"/>
      <c r="N75" s="604"/>
      <c r="O75" s="604"/>
      <c r="P75" s="604"/>
      <c r="Q75" s="604"/>
      <c r="R75" s="604"/>
      <c r="S75" s="604"/>
      <c r="T75" s="604"/>
      <c r="U75" s="604"/>
      <c r="V75" s="604"/>
      <c r="W75" s="604"/>
      <c r="X75" s="604"/>
      <c r="Y75" s="604"/>
      <c r="Z75" s="604"/>
      <c r="AA75" s="604"/>
      <c r="AB75" s="604"/>
      <c r="AC75" s="604"/>
      <c r="AD75" s="604"/>
      <c r="AE75" s="604"/>
      <c r="AF75" s="604"/>
      <c r="AG75" s="604"/>
      <c r="AH75" s="604"/>
      <c r="AI75" s="604"/>
    </row>
    <row r="76" spans="1:35" s="606" customFormat="1" ht="45" x14ac:dyDescent="0.2">
      <c r="A76" s="1304"/>
      <c r="B76" s="1322"/>
      <c r="C76" s="346"/>
      <c r="D76" s="447"/>
      <c r="E76" s="284" t="s">
        <v>2599</v>
      </c>
      <c r="F76" s="285" t="s">
        <v>2600</v>
      </c>
      <c r="G76" s="286">
        <v>2.5</v>
      </c>
      <c r="H76" s="287" t="s">
        <v>2601</v>
      </c>
      <c r="I76" s="362"/>
      <c r="J76" s="363"/>
      <c r="K76" s="282"/>
      <c r="L76" s="604"/>
      <c r="M76" s="604"/>
      <c r="N76" s="604"/>
      <c r="O76" s="604"/>
      <c r="P76" s="604"/>
      <c r="Q76" s="604"/>
      <c r="R76" s="604"/>
      <c r="S76" s="604"/>
      <c r="T76" s="604"/>
      <c r="U76" s="604"/>
      <c r="V76" s="604"/>
      <c r="W76" s="604"/>
      <c r="X76" s="604"/>
      <c r="Y76" s="604"/>
      <c r="Z76" s="604"/>
      <c r="AA76" s="604"/>
      <c r="AB76" s="604"/>
      <c r="AC76" s="604"/>
      <c r="AD76" s="604"/>
      <c r="AE76" s="604"/>
      <c r="AF76" s="604"/>
      <c r="AG76" s="604"/>
      <c r="AH76" s="604"/>
      <c r="AI76" s="604"/>
    </row>
    <row r="77" spans="1:35" s="606" customFormat="1" ht="30" x14ac:dyDescent="0.2">
      <c r="A77" s="1304"/>
      <c r="B77" s="1322"/>
      <c r="C77" s="346"/>
      <c r="D77" s="447"/>
      <c r="E77" s="284" t="s">
        <v>2602</v>
      </c>
      <c r="F77" s="285" t="s">
        <v>2603</v>
      </c>
      <c r="G77" s="286">
        <v>2.4500000000000002</v>
      </c>
      <c r="H77" s="287" t="s">
        <v>2604</v>
      </c>
      <c r="I77" s="362"/>
      <c r="J77" s="363"/>
      <c r="K77" s="282"/>
      <c r="L77" s="604"/>
      <c r="M77" s="604"/>
      <c r="N77" s="604"/>
      <c r="O77" s="604"/>
      <c r="P77" s="604"/>
      <c r="Q77" s="604"/>
      <c r="R77" s="604"/>
      <c r="S77" s="604"/>
      <c r="T77" s="604"/>
      <c r="U77" s="604"/>
      <c r="V77" s="604"/>
      <c r="W77" s="604"/>
      <c r="X77" s="604"/>
      <c r="Y77" s="604"/>
      <c r="Z77" s="604"/>
      <c r="AA77" s="604"/>
      <c r="AB77" s="604"/>
      <c r="AC77" s="604"/>
      <c r="AD77" s="604"/>
      <c r="AE77" s="604"/>
      <c r="AF77" s="604"/>
      <c r="AG77" s="604"/>
      <c r="AH77" s="604"/>
      <c r="AI77" s="604"/>
    </row>
    <row r="78" spans="1:35" s="606" customFormat="1" ht="30" x14ac:dyDescent="0.2">
      <c r="A78" s="1304"/>
      <c r="B78" s="1322"/>
      <c r="C78" s="346"/>
      <c r="D78" s="447"/>
      <c r="E78" s="284" t="s">
        <v>2605</v>
      </c>
      <c r="F78" s="285" t="s">
        <v>2606</v>
      </c>
      <c r="G78" s="286">
        <v>3.25</v>
      </c>
      <c r="H78" s="287" t="s">
        <v>2607</v>
      </c>
      <c r="I78" s="362"/>
      <c r="J78" s="363"/>
      <c r="K78" s="282"/>
      <c r="L78" s="604"/>
      <c r="M78" s="604"/>
      <c r="N78" s="604"/>
      <c r="O78" s="604"/>
      <c r="P78" s="604"/>
      <c r="Q78" s="604"/>
      <c r="R78" s="604"/>
      <c r="S78" s="604"/>
      <c r="T78" s="604"/>
      <c r="U78" s="604"/>
      <c r="V78" s="604"/>
      <c r="W78" s="604"/>
      <c r="X78" s="604"/>
      <c r="Y78" s="604"/>
      <c r="Z78" s="604"/>
      <c r="AA78" s="604"/>
      <c r="AB78" s="604"/>
      <c r="AC78" s="604"/>
      <c r="AD78" s="604"/>
      <c r="AE78" s="604"/>
      <c r="AF78" s="604"/>
      <c r="AG78" s="604"/>
      <c r="AH78" s="604"/>
      <c r="AI78" s="604"/>
    </row>
    <row r="79" spans="1:35" s="606" customFormat="1" ht="30" x14ac:dyDescent="0.2">
      <c r="A79" s="1304"/>
      <c r="B79" s="1322"/>
      <c r="C79" s="346"/>
      <c r="D79" s="447"/>
      <c r="E79" s="284" t="s">
        <v>2608</v>
      </c>
      <c r="F79" s="285" t="s">
        <v>2609</v>
      </c>
      <c r="G79" s="286">
        <v>3.35</v>
      </c>
      <c r="H79" s="287" t="s">
        <v>2610</v>
      </c>
      <c r="I79" s="362"/>
      <c r="J79" s="363"/>
      <c r="K79" s="282"/>
      <c r="L79" s="604"/>
      <c r="M79" s="604"/>
      <c r="N79" s="604"/>
      <c r="O79" s="604"/>
      <c r="P79" s="604"/>
      <c r="Q79" s="604"/>
      <c r="R79" s="604"/>
      <c r="S79" s="604"/>
      <c r="T79" s="604"/>
      <c r="U79" s="604"/>
      <c r="V79" s="604"/>
      <c r="W79" s="604"/>
      <c r="X79" s="604"/>
      <c r="Y79" s="604"/>
      <c r="Z79" s="604"/>
      <c r="AA79" s="604"/>
      <c r="AB79" s="604"/>
      <c r="AC79" s="604"/>
      <c r="AD79" s="604"/>
      <c r="AE79" s="604"/>
      <c r="AF79" s="604"/>
      <c r="AG79" s="604"/>
      <c r="AH79" s="604"/>
      <c r="AI79" s="604"/>
    </row>
    <row r="80" spans="1:35" s="606" customFormat="1" ht="30" x14ac:dyDescent="0.2">
      <c r="A80" s="1304"/>
      <c r="B80" s="1322"/>
      <c r="C80" s="346"/>
      <c r="D80" s="447"/>
      <c r="E80" s="284" t="s">
        <v>2611</v>
      </c>
      <c r="F80" s="285" t="s">
        <v>2612</v>
      </c>
      <c r="G80" s="286">
        <v>3.75</v>
      </c>
      <c r="H80" s="287" t="s">
        <v>2613</v>
      </c>
      <c r="I80" s="362"/>
      <c r="J80" s="363"/>
      <c r="K80" s="282"/>
      <c r="L80" s="604"/>
      <c r="M80" s="604"/>
      <c r="N80" s="604"/>
      <c r="O80" s="604"/>
      <c r="P80" s="604"/>
      <c r="Q80" s="604"/>
      <c r="R80" s="604"/>
      <c r="S80" s="604"/>
      <c r="T80" s="604"/>
      <c r="U80" s="604"/>
      <c r="V80" s="604"/>
      <c r="W80" s="604"/>
      <c r="X80" s="604"/>
      <c r="Y80" s="604"/>
      <c r="Z80" s="604"/>
      <c r="AA80" s="604"/>
      <c r="AB80" s="604"/>
      <c r="AC80" s="604"/>
      <c r="AD80" s="604"/>
      <c r="AE80" s="604"/>
      <c r="AF80" s="604"/>
      <c r="AG80" s="604"/>
      <c r="AH80" s="604"/>
      <c r="AI80" s="604"/>
    </row>
    <row r="81" spans="1:35" s="606" customFormat="1" ht="30" x14ac:dyDescent="0.2">
      <c r="A81" s="1304"/>
      <c r="B81" s="1322"/>
      <c r="C81" s="346"/>
      <c r="D81" s="447"/>
      <c r="E81" s="284" t="s">
        <v>2614</v>
      </c>
      <c r="F81" s="285" t="s">
        <v>2615</v>
      </c>
      <c r="G81" s="286">
        <v>4</v>
      </c>
      <c r="H81" s="287" t="s">
        <v>2616</v>
      </c>
      <c r="I81" s="362"/>
      <c r="J81" s="363"/>
      <c r="K81" s="282"/>
      <c r="L81" s="604"/>
      <c r="M81" s="604"/>
      <c r="N81" s="604"/>
      <c r="O81" s="604"/>
      <c r="P81" s="604"/>
      <c r="Q81" s="604"/>
      <c r="R81" s="604"/>
      <c r="S81" s="604"/>
      <c r="T81" s="604"/>
      <c r="U81" s="604"/>
      <c r="V81" s="604"/>
      <c r="W81" s="604"/>
      <c r="X81" s="604"/>
      <c r="Y81" s="604"/>
      <c r="Z81" s="604"/>
      <c r="AA81" s="604"/>
      <c r="AB81" s="604"/>
      <c r="AC81" s="604"/>
      <c r="AD81" s="604"/>
      <c r="AE81" s="604"/>
      <c r="AF81" s="604"/>
      <c r="AG81" s="604"/>
      <c r="AH81" s="604"/>
      <c r="AI81" s="604"/>
    </row>
    <row r="82" spans="1:35" s="606" customFormat="1" ht="15.75" thickBot="1" x14ac:dyDescent="0.25">
      <c r="A82" s="1305"/>
      <c r="B82" s="1323"/>
      <c r="C82" s="346"/>
      <c r="D82" s="367"/>
      <c r="E82" s="446"/>
      <c r="F82" s="369" t="s">
        <v>2493</v>
      </c>
      <c r="G82" s="293"/>
      <c r="H82" s="370" t="s">
        <v>2494</v>
      </c>
      <c r="I82" s="371" t="s">
        <v>2617</v>
      </c>
      <c r="J82" s="372" t="s">
        <v>2618</v>
      </c>
      <c r="K82" s="373" t="s">
        <v>2619</v>
      </c>
      <c r="L82" s="604"/>
      <c r="M82" s="604"/>
      <c r="N82" s="604"/>
      <c r="O82" s="604"/>
      <c r="P82" s="604"/>
      <c r="Q82" s="604"/>
      <c r="R82" s="604"/>
      <c r="S82" s="604"/>
      <c r="T82" s="604"/>
      <c r="U82" s="604"/>
      <c r="V82" s="604"/>
      <c r="W82" s="604"/>
      <c r="X82" s="604"/>
      <c r="Y82" s="604"/>
      <c r="Z82" s="604"/>
      <c r="AA82" s="604"/>
      <c r="AB82" s="604"/>
      <c r="AC82" s="604"/>
      <c r="AD82" s="604"/>
      <c r="AE82" s="604"/>
      <c r="AF82" s="604"/>
      <c r="AG82" s="604"/>
      <c r="AH82" s="604"/>
      <c r="AI82" s="604"/>
    </row>
    <row r="83" spans="1:35" s="606" customFormat="1" x14ac:dyDescent="0.2">
      <c r="A83" s="1303" t="s">
        <v>2620</v>
      </c>
      <c r="B83" s="1321" t="s">
        <v>2621</v>
      </c>
      <c r="C83" s="374" t="s">
        <v>2622</v>
      </c>
      <c r="D83" s="375" t="s">
        <v>2623</v>
      </c>
      <c r="E83" s="444" t="s">
        <v>3989</v>
      </c>
      <c r="F83" s="412" t="s">
        <v>2484</v>
      </c>
      <c r="G83" s="302">
        <v>1.95</v>
      </c>
      <c r="H83" s="456" t="s">
        <v>2485</v>
      </c>
      <c r="I83" s="376"/>
      <c r="J83" s="377"/>
      <c r="K83" s="378"/>
      <c r="L83" s="604"/>
      <c r="M83" s="604"/>
      <c r="N83" s="604"/>
      <c r="O83" s="604"/>
      <c r="P83" s="604"/>
      <c r="Q83" s="604"/>
      <c r="R83" s="604"/>
      <c r="S83" s="604"/>
      <c r="T83" s="604"/>
      <c r="U83" s="604"/>
      <c r="V83" s="604"/>
      <c r="W83" s="604"/>
      <c r="X83" s="604"/>
      <c r="Y83" s="604"/>
      <c r="Z83" s="604"/>
      <c r="AA83" s="604"/>
      <c r="AB83" s="604"/>
      <c r="AC83" s="604"/>
      <c r="AD83" s="604"/>
      <c r="AE83" s="604"/>
      <c r="AF83" s="604"/>
      <c r="AG83" s="604"/>
      <c r="AH83" s="604"/>
      <c r="AI83" s="604"/>
    </row>
    <row r="84" spans="1:35" s="606" customFormat="1" x14ac:dyDescent="0.2">
      <c r="A84" s="1304"/>
      <c r="B84" s="1322"/>
      <c r="C84" s="358" t="s">
        <v>2624</v>
      </c>
      <c r="D84" s="285" t="s">
        <v>2625</v>
      </c>
      <c r="E84" s="284" t="s">
        <v>3990</v>
      </c>
      <c r="F84" s="285" t="s">
        <v>2486</v>
      </c>
      <c r="G84" s="286">
        <v>1.95</v>
      </c>
      <c r="H84" s="287" t="s">
        <v>2485</v>
      </c>
      <c r="I84" s="379"/>
      <c r="J84" s="380"/>
      <c r="K84" s="381"/>
      <c r="L84" s="604"/>
      <c r="M84" s="604"/>
      <c r="N84" s="604"/>
      <c r="O84" s="604"/>
      <c r="P84" s="604"/>
      <c r="Q84" s="604"/>
      <c r="R84" s="604"/>
      <c r="S84" s="604"/>
      <c r="T84" s="604"/>
      <c r="U84" s="604"/>
      <c r="V84" s="604"/>
      <c r="W84" s="604"/>
      <c r="X84" s="604"/>
      <c r="Y84" s="604"/>
      <c r="Z84" s="604"/>
      <c r="AA84" s="604"/>
      <c r="AB84" s="604"/>
      <c r="AC84" s="604"/>
      <c r="AD84" s="604"/>
      <c r="AE84" s="604"/>
      <c r="AF84" s="604"/>
      <c r="AG84" s="604"/>
      <c r="AH84" s="604"/>
      <c r="AI84" s="604"/>
    </row>
    <row r="85" spans="1:35" s="606" customFormat="1" ht="30" x14ac:dyDescent="0.2">
      <c r="A85" s="1304"/>
      <c r="B85" s="1322"/>
      <c r="C85" s="358" t="s">
        <v>2626</v>
      </c>
      <c r="D85" s="320" t="s">
        <v>2627</v>
      </c>
      <c r="E85" s="284" t="s">
        <v>3991</v>
      </c>
      <c r="F85" s="285" t="s">
        <v>2487</v>
      </c>
      <c r="G85" s="286">
        <v>1.68</v>
      </c>
      <c r="H85" s="287" t="s">
        <v>2485</v>
      </c>
      <c r="I85" s="379"/>
      <c r="J85" s="380"/>
      <c r="K85" s="381"/>
      <c r="L85" s="604"/>
      <c r="M85" s="604"/>
      <c r="N85" s="604"/>
      <c r="O85" s="604"/>
      <c r="P85" s="604"/>
      <c r="Q85" s="604"/>
      <c r="R85" s="604"/>
      <c r="S85" s="604"/>
      <c r="T85" s="604"/>
      <c r="U85" s="604"/>
      <c r="V85" s="604"/>
      <c r="W85" s="604"/>
      <c r="X85" s="604"/>
      <c r="Y85" s="604"/>
      <c r="Z85" s="604"/>
      <c r="AA85" s="604"/>
      <c r="AB85" s="604"/>
      <c r="AC85" s="604"/>
      <c r="AD85" s="604"/>
      <c r="AE85" s="604"/>
      <c r="AF85" s="604"/>
      <c r="AG85" s="604"/>
      <c r="AH85" s="604"/>
      <c r="AI85" s="604"/>
    </row>
    <row r="86" spans="1:35" s="606" customFormat="1" ht="30" x14ac:dyDescent="0.2">
      <c r="A86" s="1304"/>
      <c r="B86" s="1322"/>
      <c r="C86" s="358" t="s">
        <v>2628</v>
      </c>
      <c r="D86" s="285" t="s">
        <v>2629</v>
      </c>
      <c r="E86" s="284" t="s">
        <v>3995</v>
      </c>
      <c r="F86" s="285" t="s">
        <v>2502</v>
      </c>
      <c r="G86" s="286">
        <v>1.37</v>
      </c>
      <c r="H86" s="287" t="s">
        <v>2630</v>
      </c>
      <c r="I86" s="379"/>
      <c r="J86" s="380"/>
      <c r="K86" s="381"/>
      <c r="L86" s="604"/>
      <c r="M86" s="604"/>
      <c r="N86" s="604"/>
      <c r="O86" s="604"/>
      <c r="P86" s="604"/>
      <c r="Q86" s="604"/>
      <c r="R86" s="604"/>
      <c r="S86" s="604"/>
      <c r="T86" s="604"/>
      <c r="U86" s="604"/>
      <c r="V86" s="604"/>
      <c r="W86" s="604"/>
      <c r="X86" s="604"/>
      <c r="Y86" s="604"/>
      <c r="Z86" s="604"/>
      <c r="AA86" s="604"/>
      <c r="AB86" s="604"/>
      <c r="AC86" s="604"/>
      <c r="AD86" s="604"/>
      <c r="AE86" s="604"/>
      <c r="AF86" s="604"/>
      <c r="AG86" s="604"/>
      <c r="AH86" s="604"/>
      <c r="AI86" s="604"/>
    </row>
    <row r="87" spans="1:35" s="606" customFormat="1" ht="60" x14ac:dyDescent="0.2">
      <c r="A87" s="1304"/>
      <c r="B87" s="1322"/>
      <c r="C87" s="358" t="s">
        <v>2631</v>
      </c>
      <c r="D87" s="285" t="s">
        <v>2632</v>
      </c>
      <c r="E87" s="446" t="s">
        <v>3996</v>
      </c>
      <c r="F87" s="364" t="s">
        <v>2504</v>
      </c>
      <c r="G87" s="286">
        <v>1.37</v>
      </c>
      <c r="H87" s="287" t="s">
        <v>2630</v>
      </c>
      <c r="I87" s="379"/>
      <c r="J87" s="380"/>
      <c r="K87" s="381"/>
      <c r="L87" s="604"/>
      <c r="M87" s="604"/>
      <c r="N87" s="604"/>
      <c r="O87" s="604"/>
      <c r="P87" s="604"/>
      <c r="Q87" s="604"/>
      <c r="R87" s="604"/>
      <c r="S87" s="604"/>
      <c r="T87" s="604"/>
      <c r="U87" s="604"/>
      <c r="V87" s="604"/>
      <c r="W87" s="604"/>
      <c r="X87" s="604"/>
      <c r="Y87" s="604"/>
      <c r="Z87" s="604"/>
      <c r="AA87" s="604"/>
      <c r="AB87" s="604"/>
      <c r="AC87" s="604"/>
      <c r="AD87" s="604"/>
      <c r="AE87" s="604"/>
      <c r="AF87" s="604"/>
      <c r="AG87" s="604"/>
      <c r="AH87" s="604"/>
      <c r="AI87" s="604"/>
    </row>
    <row r="88" spans="1:35" s="606" customFormat="1" x14ac:dyDescent="0.2">
      <c r="A88" s="1304"/>
      <c r="B88" s="1322"/>
      <c r="C88" s="358" t="s">
        <v>2633</v>
      </c>
      <c r="D88" s="285" t="s">
        <v>2634</v>
      </c>
      <c r="E88" s="284" t="s">
        <v>3997</v>
      </c>
      <c r="F88" s="285" t="s">
        <v>2505</v>
      </c>
      <c r="G88" s="286">
        <v>1.18</v>
      </c>
      <c r="H88" s="287" t="s">
        <v>2630</v>
      </c>
      <c r="I88" s="379"/>
      <c r="J88" s="380"/>
      <c r="K88" s="381"/>
      <c r="L88" s="604"/>
      <c r="M88" s="604"/>
      <c r="N88" s="604"/>
      <c r="O88" s="604"/>
      <c r="P88" s="604"/>
      <c r="Q88" s="604"/>
      <c r="R88" s="604"/>
      <c r="S88" s="604"/>
      <c r="T88" s="604"/>
      <c r="U88" s="604"/>
      <c r="V88" s="604"/>
      <c r="W88" s="604"/>
      <c r="X88" s="604"/>
      <c r="Y88" s="604"/>
      <c r="Z88" s="604"/>
      <c r="AA88" s="604"/>
      <c r="AB88" s="604"/>
      <c r="AC88" s="604"/>
      <c r="AD88" s="604"/>
      <c r="AE88" s="604"/>
      <c r="AF88" s="604"/>
      <c r="AG88" s="604"/>
      <c r="AH88" s="604"/>
      <c r="AI88" s="604"/>
    </row>
    <row r="89" spans="1:35" s="606" customFormat="1" x14ac:dyDescent="0.2">
      <c r="A89" s="1304"/>
      <c r="B89" s="1322"/>
      <c r="C89" s="358" t="s">
        <v>2635</v>
      </c>
      <c r="D89" s="285" t="s">
        <v>2636</v>
      </c>
      <c r="E89" s="382"/>
      <c r="F89" s="361" t="s">
        <v>2506</v>
      </c>
      <c r="G89" s="278"/>
      <c r="H89" s="279"/>
      <c r="I89" s="287"/>
      <c r="J89" s="288"/>
      <c r="K89" s="289"/>
      <c r="L89" s="604"/>
      <c r="M89" s="604"/>
      <c r="N89" s="604"/>
      <c r="O89" s="604"/>
      <c r="P89" s="604"/>
      <c r="Q89" s="604"/>
      <c r="R89" s="604"/>
      <c r="S89" s="604"/>
      <c r="T89" s="604"/>
      <c r="U89" s="604"/>
      <c r="V89" s="604"/>
      <c r="W89" s="604"/>
      <c r="X89" s="604"/>
      <c r="Y89" s="604"/>
      <c r="Z89" s="604"/>
      <c r="AA89" s="604"/>
      <c r="AB89" s="604"/>
      <c r="AC89" s="604"/>
      <c r="AD89" s="604"/>
      <c r="AE89" s="604"/>
      <c r="AF89" s="604"/>
      <c r="AG89" s="604"/>
      <c r="AH89" s="604"/>
      <c r="AI89" s="604"/>
    </row>
    <row r="90" spans="1:35" s="606" customFormat="1" x14ac:dyDescent="0.2">
      <c r="A90" s="1304"/>
      <c r="B90" s="1322"/>
      <c r="C90" s="358" t="s">
        <v>2637</v>
      </c>
      <c r="D90" s="285" t="s">
        <v>2638</v>
      </c>
      <c r="E90" s="284" t="s">
        <v>4000</v>
      </c>
      <c r="F90" s="285" t="s">
        <v>2512</v>
      </c>
      <c r="G90" s="286">
        <v>0.42</v>
      </c>
      <c r="H90" s="287" t="s">
        <v>2503</v>
      </c>
      <c r="I90" s="287"/>
      <c r="J90" s="288"/>
      <c r="K90" s="289"/>
      <c r="L90" s="604"/>
      <c r="M90" s="604"/>
      <c r="N90" s="604"/>
      <c r="O90" s="604"/>
      <c r="P90" s="604"/>
      <c r="Q90" s="604"/>
      <c r="R90" s="604"/>
      <c r="S90" s="604"/>
      <c r="T90" s="604"/>
      <c r="U90" s="604"/>
      <c r="V90" s="604"/>
      <c r="W90" s="604"/>
      <c r="X90" s="604"/>
      <c r="Y90" s="604"/>
      <c r="Z90" s="604"/>
      <c r="AA90" s="604"/>
      <c r="AB90" s="604"/>
      <c r="AC90" s="604"/>
      <c r="AD90" s="604"/>
      <c r="AE90" s="604"/>
      <c r="AF90" s="604"/>
      <c r="AG90" s="604"/>
      <c r="AH90" s="604"/>
      <c r="AI90" s="604"/>
    </row>
    <row r="91" spans="1:35" s="606" customFormat="1" x14ac:dyDescent="0.2">
      <c r="A91" s="1304"/>
      <c r="B91" s="1322"/>
      <c r="C91" s="1341" t="s">
        <v>2639</v>
      </c>
      <c r="D91" s="1309" t="s">
        <v>2640</v>
      </c>
      <c r="E91" s="284" t="s">
        <v>3998</v>
      </c>
      <c r="F91" s="285" t="s">
        <v>2507</v>
      </c>
      <c r="G91" s="286">
        <v>0.75</v>
      </c>
      <c r="H91" s="287" t="s">
        <v>2641</v>
      </c>
      <c r="I91" s="287"/>
      <c r="J91" s="288"/>
      <c r="K91" s="289"/>
      <c r="L91" s="604"/>
      <c r="M91" s="604"/>
      <c r="N91" s="604"/>
      <c r="O91" s="604"/>
      <c r="P91" s="604"/>
      <c r="Q91" s="604"/>
      <c r="R91" s="604"/>
      <c r="S91" s="604"/>
      <c r="T91" s="604"/>
      <c r="U91" s="604"/>
      <c r="V91" s="604"/>
      <c r="W91" s="604"/>
      <c r="X91" s="604"/>
      <c r="Y91" s="604"/>
      <c r="Z91" s="604"/>
      <c r="AA91" s="604"/>
      <c r="AB91" s="604"/>
      <c r="AC91" s="604"/>
      <c r="AD91" s="604"/>
      <c r="AE91" s="604"/>
      <c r="AF91" s="604"/>
      <c r="AG91" s="604"/>
      <c r="AH91" s="604"/>
      <c r="AI91" s="604"/>
    </row>
    <row r="92" spans="1:35" s="606" customFormat="1" x14ac:dyDescent="0.2">
      <c r="A92" s="1304"/>
      <c r="B92" s="1322"/>
      <c r="C92" s="1342"/>
      <c r="D92" s="1310"/>
      <c r="E92" s="284" t="s">
        <v>3999</v>
      </c>
      <c r="F92" s="285" t="s">
        <v>2509</v>
      </c>
      <c r="G92" s="286">
        <v>0.75</v>
      </c>
      <c r="H92" s="287" t="s">
        <v>2642</v>
      </c>
      <c r="I92" s="287"/>
      <c r="J92" s="288"/>
      <c r="K92" s="289"/>
      <c r="L92" s="604"/>
      <c r="M92" s="604"/>
      <c r="N92" s="604"/>
      <c r="O92" s="604"/>
      <c r="P92" s="604"/>
      <c r="Q92" s="604"/>
      <c r="R92" s="604"/>
      <c r="S92" s="604"/>
      <c r="T92" s="604"/>
      <c r="U92" s="604"/>
      <c r="V92" s="604"/>
      <c r="W92" s="604"/>
      <c r="X92" s="604"/>
      <c r="Y92" s="604"/>
      <c r="Z92" s="604"/>
      <c r="AA92" s="604"/>
      <c r="AB92" s="604"/>
      <c r="AC92" s="604"/>
      <c r="AD92" s="604"/>
      <c r="AE92" s="604"/>
      <c r="AF92" s="604"/>
      <c r="AG92" s="604"/>
      <c r="AH92" s="604"/>
      <c r="AI92" s="604"/>
    </row>
    <row r="93" spans="1:35" s="606" customFormat="1" x14ac:dyDescent="0.2">
      <c r="A93" s="1304"/>
      <c r="B93" s="1322"/>
      <c r="C93" s="1341" t="s">
        <v>2500</v>
      </c>
      <c r="D93" s="1309" t="s">
        <v>2501</v>
      </c>
      <c r="E93" s="317" t="s">
        <v>2963</v>
      </c>
      <c r="F93" s="452" t="s">
        <v>2510</v>
      </c>
      <c r="G93" s="318">
        <v>0.93</v>
      </c>
      <c r="H93" s="287" t="s">
        <v>2508</v>
      </c>
      <c r="I93" s="287"/>
      <c r="J93" s="288"/>
      <c r="K93" s="289"/>
      <c r="L93" s="604"/>
      <c r="M93" s="604"/>
      <c r="N93" s="604"/>
      <c r="O93" s="604"/>
      <c r="P93" s="604"/>
      <c r="Q93" s="604"/>
      <c r="R93" s="604"/>
      <c r="S93" s="604"/>
      <c r="T93" s="604"/>
      <c r="U93" s="604"/>
      <c r="V93" s="604"/>
      <c r="W93" s="604"/>
      <c r="X93" s="604"/>
      <c r="Y93" s="604"/>
      <c r="Z93" s="604"/>
      <c r="AA93" s="604"/>
      <c r="AB93" s="604"/>
      <c r="AC93" s="604"/>
      <c r="AD93" s="604"/>
      <c r="AE93" s="604"/>
      <c r="AF93" s="604"/>
      <c r="AG93" s="604"/>
      <c r="AH93" s="604"/>
      <c r="AI93" s="604"/>
    </row>
    <row r="94" spans="1:35" s="606" customFormat="1" x14ac:dyDescent="0.2">
      <c r="A94" s="1304"/>
      <c r="B94" s="1322"/>
      <c r="C94" s="1342"/>
      <c r="D94" s="1310"/>
      <c r="E94" s="284"/>
      <c r="F94" s="292" t="s">
        <v>2513</v>
      </c>
      <c r="G94" s="286"/>
      <c r="H94" s="287"/>
      <c r="I94" s="287"/>
      <c r="J94" s="288"/>
      <c r="K94" s="289"/>
      <c r="L94" s="604"/>
      <c r="M94" s="604"/>
      <c r="N94" s="604"/>
      <c r="O94" s="604"/>
      <c r="P94" s="604"/>
      <c r="Q94" s="604"/>
      <c r="R94" s="604"/>
      <c r="S94" s="604"/>
      <c r="T94" s="604"/>
      <c r="U94" s="604"/>
      <c r="V94" s="604"/>
      <c r="W94" s="604"/>
      <c r="X94" s="604"/>
      <c r="Y94" s="604"/>
      <c r="Z94" s="604"/>
      <c r="AA94" s="604"/>
      <c r="AB94" s="604"/>
      <c r="AC94" s="604"/>
      <c r="AD94" s="604"/>
      <c r="AE94" s="604"/>
      <c r="AF94" s="604"/>
      <c r="AG94" s="604"/>
      <c r="AH94" s="604"/>
      <c r="AI94" s="604"/>
    </row>
    <row r="95" spans="1:35" s="606" customFormat="1" x14ac:dyDescent="0.2">
      <c r="A95" s="1304"/>
      <c r="B95" s="1322"/>
      <c r="C95" s="1344" t="s">
        <v>2498</v>
      </c>
      <c r="D95" s="1309" t="s">
        <v>2643</v>
      </c>
      <c r="E95" s="284" t="s">
        <v>4001</v>
      </c>
      <c r="F95" s="285" t="s">
        <v>2514</v>
      </c>
      <c r="G95" s="286">
        <v>0.96</v>
      </c>
      <c r="H95" s="287" t="s">
        <v>2644</v>
      </c>
      <c r="I95" s="287"/>
      <c r="J95" s="288"/>
      <c r="K95" s="289"/>
      <c r="L95" s="604"/>
      <c r="M95" s="604"/>
      <c r="N95" s="604"/>
      <c r="O95" s="604"/>
      <c r="P95" s="604"/>
      <c r="Q95" s="604"/>
      <c r="R95" s="604"/>
      <c r="S95" s="604"/>
      <c r="T95" s="604"/>
      <c r="U95" s="604"/>
      <c r="V95" s="604"/>
      <c r="W95" s="604"/>
      <c r="X95" s="604"/>
      <c r="Y95" s="604"/>
      <c r="Z95" s="604"/>
      <c r="AA95" s="604"/>
      <c r="AB95" s="604"/>
      <c r="AC95" s="604"/>
      <c r="AD95" s="604"/>
      <c r="AE95" s="604"/>
      <c r="AF95" s="604"/>
      <c r="AG95" s="604"/>
      <c r="AH95" s="604"/>
      <c r="AI95" s="604"/>
    </row>
    <row r="96" spans="1:35" s="606" customFormat="1" x14ac:dyDescent="0.2">
      <c r="A96" s="1304"/>
      <c r="B96" s="1322"/>
      <c r="C96" s="1345"/>
      <c r="D96" s="1310"/>
      <c r="E96" s="284" t="s">
        <v>4002</v>
      </c>
      <c r="F96" s="285" t="s">
        <v>2516</v>
      </c>
      <c r="G96" s="286">
        <v>0.31</v>
      </c>
      <c r="H96" s="287" t="s">
        <v>2645</v>
      </c>
      <c r="I96" s="290"/>
      <c r="J96" s="288"/>
      <c r="K96" s="289"/>
      <c r="L96" s="604"/>
      <c r="M96" s="604"/>
      <c r="N96" s="604"/>
      <c r="O96" s="604"/>
      <c r="P96" s="604"/>
      <c r="Q96" s="604"/>
      <c r="R96" s="604"/>
      <c r="S96" s="604"/>
      <c r="T96" s="604"/>
      <c r="U96" s="604"/>
      <c r="V96" s="604"/>
      <c r="W96" s="604"/>
      <c r="X96" s="604"/>
      <c r="Y96" s="604"/>
      <c r="Z96" s="604"/>
      <c r="AA96" s="604"/>
      <c r="AB96" s="604"/>
      <c r="AC96" s="604"/>
      <c r="AD96" s="604"/>
      <c r="AE96" s="604"/>
      <c r="AF96" s="604"/>
      <c r="AG96" s="604"/>
      <c r="AH96" s="604"/>
      <c r="AI96" s="604"/>
    </row>
    <row r="97" spans="1:35" s="606" customFormat="1" x14ac:dyDescent="0.2">
      <c r="A97" s="1304"/>
      <c r="B97" s="1322"/>
      <c r="C97" s="346"/>
      <c r="D97" s="447"/>
      <c r="E97" s="284" t="s">
        <v>4003</v>
      </c>
      <c r="F97" s="285" t="s">
        <v>2518</v>
      </c>
      <c r="G97" s="286">
        <v>0.5</v>
      </c>
      <c r="H97" s="287" t="s">
        <v>2646</v>
      </c>
      <c r="I97" s="279"/>
      <c r="J97" s="363"/>
      <c r="K97" s="289"/>
      <c r="L97" s="604"/>
      <c r="M97" s="604"/>
      <c r="N97" s="604"/>
      <c r="O97" s="604"/>
      <c r="P97" s="604"/>
      <c r="Q97" s="604"/>
      <c r="R97" s="604"/>
      <c r="S97" s="604"/>
      <c r="T97" s="604"/>
      <c r="U97" s="604"/>
      <c r="V97" s="604"/>
      <c r="W97" s="604"/>
      <c r="X97" s="604"/>
      <c r="Y97" s="604"/>
      <c r="Z97" s="604"/>
      <c r="AA97" s="604"/>
      <c r="AB97" s="604"/>
      <c r="AC97" s="604"/>
      <c r="AD97" s="604"/>
      <c r="AE97" s="604"/>
      <c r="AF97" s="604"/>
      <c r="AG97" s="604"/>
      <c r="AH97" s="604"/>
      <c r="AI97" s="604"/>
    </row>
    <row r="98" spans="1:35" s="606" customFormat="1" x14ac:dyDescent="0.2">
      <c r="A98" s="1304"/>
      <c r="B98" s="1322"/>
      <c r="C98" s="346"/>
      <c r="D98" s="447"/>
      <c r="E98" s="284" t="s">
        <v>4010</v>
      </c>
      <c r="F98" s="366" t="s">
        <v>2647</v>
      </c>
      <c r="G98" s="278">
        <v>0.03</v>
      </c>
      <c r="H98" s="279" t="s">
        <v>2648</v>
      </c>
      <c r="I98" s="279"/>
      <c r="J98" s="363"/>
      <c r="K98" s="289"/>
      <c r="L98" s="604"/>
      <c r="M98" s="604"/>
      <c r="N98" s="604"/>
      <c r="O98" s="604"/>
      <c r="P98" s="604"/>
      <c r="Q98" s="604"/>
      <c r="R98" s="604"/>
      <c r="S98" s="604"/>
      <c r="T98" s="604"/>
      <c r="U98" s="604"/>
      <c r="V98" s="604"/>
      <c r="W98" s="604"/>
      <c r="X98" s="604"/>
      <c r="Y98" s="604"/>
      <c r="Z98" s="604"/>
      <c r="AA98" s="604"/>
      <c r="AB98" s="604"/>
      <c r="AC98" s="604"/>
      <c r="AD98" s="604"/>
      <c r="AE98" s="604"/>
      <c r="AF98" s="604"/>
      <c r="AG98" s="604"/>
      <c r="AH98" s="604"/>
      <c r="AI98" s="604"/>
    </row>
    <row r="99" spans="1:35" s="606" customFormat="1" x14ac:dyDescent="0.2">
      <c r="A99" s="1304"/>
      <c r="B99" s="1322"/>
      <c r="C99" s="346"/>
      <c r="D99" s="447"/>
      <c r="E99" s="284" t="s">
        <v>4011</v>
      </c>
      <c r="F99" s="364" t="s">
        <v>2649</v>
      </c>
      <c r="G99" s="286">
        <v>0.21</v>
      </c>
      <c r="H99" s="287" t="s">
        <v>2630</v>
      </c>
      <c r="I99" s="279"/>
      <c r="J99" s="363"/>
      <c r="K99" s="289"/>
      <c r="L99" s="604"/>
      <c r="M99" s="604"/>
      <c r="N99" s="604"/>
      <c r="O99" s="604"/>
      <c r="P99" s="604"/>
      <c r="Q99" s="604"/>
      <c r="R99" s="604"/>
      <c r="S99" s="604"/>
      <c r="T99" s="604"/>
      <c r="U99" s="604"/>
      <c r="V99" s="604"/>
      <c r="W99" s="604"/>
      <c r="X99" s="604"/>
      <c r="Y99" s="604"/>
      <c r="Z99" s="604"/>
      <c r="AA99" s="604"/>
      <c r="AB99" s="604"/>
      <c r="AC99" s="604"/>
      <c r="AD99" s="604"/>
      <c r="AE99" s="604"/>
      <c r="AF99" s="604"/>
      <c r="AG99" s="604"/>
      <c r="AH99" s="604"/>
      <c r="AI99" s="604"/>
    </row>
    <row r="100" spans="1:35" s="606" customFormat="1" ht="30" x14ac:dyDescent="0.2">
      <c r="A100" s="1304"/>
      <c r="B100" s="1322"/>
      <c r="C100" s="346"/>
      <c r="D100" s="447"/>
      <c r="E100" s="320" t="s">
        <v>2650</v>
      </c>
      <c r="F100" s="285" t="s">
        <v>2651</v>
      </c>
      <c r="G100" s="383">
        <v>0.92</v>
      </c>
      <c r="H100" s="287" t="s">
        <v>2652</v>
      </c>
      <c r="I100" s="287"/>
      <c r="J100" s="288"/>
      <c r="K100" s="289"/>
      <c r="L100" s="604"/>
      <c r="M100" s="604"/>
      <c r="N100" s="604"/>
      <c r="O100" s="604"/>
      <c r="P100" s="604"/>
      <c r="Q100" s="604"/>
      <c r="R100" s="604"/>
      <c r="S100" s="604"/>
      <c r="T100" s="604"/>
      <c r="U100" s="604"/>
      <c r="V100" s="604"/>
      <c r="W100" s="604"/>
      <c r="X100" s="604"/>
      <c r="Y100" s="604"/>
      <c r="Z100" s="604"/>
      <c r="AA100" s="604"/>
      <c r="AB100" s="604"/>
      <c r="AC100" s="604"/>
      <c r="AD100" s="604"/>
      <c r="AE100" s="604"/>
      <c r="AF100" s="604"/>
      <c r="AG100" s="604"/>
      <c r="AH100" s="604"/>
      <c r="AI100" s="604"/>
    </row>
    <row r="101" spans="1:35" s="606" customFormat="1" ht="30" x14ac:dyDescent="0.2">
      <c r="A101" s="1304"/>
      <c r="B101" s="1322"/>
      <c r="C101" s="346"/>
      <c r="D101" s="447"/>
      <c r="E101" s="320" t="s">
        <v>2653</v>
      </c>
      <c r="F101" s="285" t="s">
        <v>2654</v>
      </c>
      <c r="G101" s="286">
        <v>1.71</v>
      </c>
      <c r="H101" s="287" t="s">
        <v>2655</v>
      </c>
      <c r="I101" s="287"/>
      <c r="J101" s="288"/>
      <c r="K101" s="289"/>
      <c r="L101" s="604"/>
      <c r="M101" s="604"/>
      <c r="N101" s="604"/>
      <c r="O101" s="604"/>
      <c r="P101" s="604"/>
      <c r="Q101" s="604"/>
      <c r="R101" s="604"/>
      <c r="S101" s="604"/>
      <c r="T101" s="604"/>
      <c r="U101" s="604"/>
      <c r="V101" s="604"/>
      <c r="W101" s="604"/>
      <c r="X101" s="604"/>
      <c r="Y101" s="604"/>
      <c r="Z101" s="604"/>
      <c r="AA101" s="604"/>
      <c r="AB101" s="604"/>
      <c r="AC101" s="604"/>
      <c r="AD101" s="604"/>
      <c r="AE101" s="604"/>
      <c r="AF101" s="604"/>
      <c r="AG101" s="604"/>
      <c r="AH101" s="604"/>
      <c r="AI101" s="604"/>
    </row>
    <row r="102" spans="1:35" s="606" customFormat="1" x14ac:dyDescent="0.2">
      <c r="A102" s="1304"/>
      <c r="B102" s="1322"/>
      <c r="C102" s="346"/>
      <c r="D102" s="447"/>
      <c r="E102" s="284" t="s">
        <v>4011</v>
      </c>
      <c r="F102" s="366" t="s">
        <v>2656</v>
      </c>
      <c r="G102" s="286">
        <v>0.46</v>
      </c>
      <c r="H102" s="287" t="s">
        <v>2522</v>
      </c>
      <c r="I102" s="362"/>
      <c r="J102" s="363"/>
      <c r="K102" s="282"/>
      <c r="L102" s="604"/>
      <c r="M102" s="604"/>
      <c r="N102" s="604"/>
      <c r="O102" s="604"/>
      <c r="P102" s="604"/>
      <c r="Q102" s="604"/>
      <c r="R102" s="604"/>
      <c r="S102" s="604"/>
      <c r="T102" s="604"/>
      <c r="U102" s="604"/>
      <c r="V102" s="604"/>
      <c r="W102" s="604"/>
      <c r="X102" s="604"/>
      <c r="Y102" s="604"/>
      <c r="Z102" s="604"/>
      <c r="AA102" s="604"/>
      <c r="AB102" s="604"/>
      <c r="AC102" s="604"/>
      <c r="AD102" s="604"/>
      <c r="AE102" s="604"/>
      <c r="AF102" s="604"/>
      <c r="AG102" s="604"/>
      <c r="AH102" s="604"/>
      <c r="AI102" s="604"/>
    </row>
    <row r="103" spans="1:35" s="606" customFormat="1" x14ac:dyDescent="0.2">
      <c r="A103" s="1304"/>
      <c r="B103" s="1322"/>
      <c r="C103" s="346"/>
      <c r="D103" s="447"/>
      <c r="E103" s="284" t="s">
        <v>4012</v>
      </c>
      <c r="F103" s="285" t="s">
        <v>2657</v>
      </c>
      <c r="G103" s="286">
        <v>2</v>
      </c>
      <c r="H103" s="287" t="s">
        <v>2607</v>
      </c>
      <c r="I103" s="362"/>
      <c r="J103" s="363"/>
      <c r="K103" s="282"/>
      <c r="L103" s="604"/>
      <c r="M103" s="604"/>
      <c r="N103" s="604"/>
      <c r="O103" s="604"/>
      <c r="P103" s="604"/>
      <c r="Q103" s="604"/>
      <c r="R103" s="604"/>
      <c r="S103" s="604"/>
      <c r="T103" s="604"/>
      <c r="U103" s="604"/>
      <c r="V103" s="604"/>
      <c r="W103" s="604"/>
      <c r="X103" s="604"/>
      <c r="Y103" s="604"/>
      <c r="Z103" s="604"/>
      <c r="AA103" s="604"/>
      <c r="AB103" s="604"/>
      <c r="AC103" s="604"/>
      <c r="AD103" s="604"/>
      <c r="AE103" s="604"/>
      <c r="AF103" s="604"/>
      <c r="AG103" s="604"/>
      <c r="AH103" s="604"/>
      <c r="AI103" s="604"/>
    </row>
    <row r="104" spans="1:35" s="606" customFormat="1" ht="30" x14ac:dyDescent="0.2">
      <c r="A104" s="1304"/>
      <c r="B104" s="1322"/>
      <c r="C104" s="346"/>
      <c r="D104" s="447"/>
      <c r="E104" s="284" t="s">
        <v>4013</v>
      </c>
      <c r="F104" s="285" t="s">
        <v>2658</v>
      </c>
      <c r="G104" s="286">
        <v>3.55</v>
      </c>
      <c r="H104" s="287" t="s">
        <v>2659</v>
      </c>
      <c r="I104" s="362"/>
      <c r="J104" s="363"/>
      <c r="K104" s="282"/>
      <c r="L104" s="604"/>
      <c r="M104" s="604"/>
      <c r="N104" s="604"/>
      <c r="O104" s="604"/>
      <c r="P104" s="604"/>
      <c r="Q104" s="604"/>
      <c r="R104" s="604"/>
      <c r="S104" s="604"/>
      <c r="T104" s="604"/>
      <c r="U104" s="604"/>
      <c r="V104" s="604"/>
      <c r="W104" s="604"/>
      <c r="X104" s="604"/>
      <c r="Y104" s="604"/>
      <c r="Z104" s="604"/>
      <c r="AA104" s="604"/>
      <c r="AB104" s="604"/>
      <c r="AC104" s="604"/>
      <c r="AD104" s="604"/>
      <c r="AE104" s="604"/>
      <c r="AF104" s="604"/>
      <c r="AG104" s="604"/>
      <c r="AH104" s="604"/>
      <c r="AI104" s="604"/>
    </row>
    <row r="105" spans="1:35" s="606" customFormat="1" ht="30" x14ac:dyDescent="0.2">
      <c r="A105" s="1304"/>
      <c r="B105" s="1322"/>
      <c r="C105" s="384"/>
      <c r="D105" s="447"/>
      <c r="E105" s="284" t="s">
        <v>2660</v>
      </c>
      <c r="F105" s="285" t="s">
        <v>2661</v>
      </c>
      <c r="G105" s="284">
        <v>0.5</v>
      </c>
      <c r="H105" s="385" t="s">
        <v>2582</v>
      </c>
      <c r="I105" s="362"/>
      <c r="J105" s="363"/>
      <c r="K105" s="282"/>
      <c r="L105" s="604"/>
      <c r="M105" s="604"/>
      <c r="N105" s="604"/>
      <c r="O105" s="604"/>
      <c r="P105" s="604"/>
      <c r="Q105" s="604"/>
      <c r="R105" s="604"/>
      <c r="S105" s="604"/>
      <c r="T105" s="604"/>
      <c r="U105" s="604"/>
      <c r="V105" s="604"/>
      <c r="W105" s="604"/>
      <c r="X105" s="604"/>
      <c r="Y105" s="604"/>
      <c r="Z105" s="604"/>
      <c r="AA105" s="604"/>
      <c r="AB105" s="604"/>
      <c r="AC105" s="604"/>
      <c r="AD105" s="604"/>
      <c r="AE105" s="604"/>
      <c r="AF105" s="604"/>
      <c r="AG105" s="604"/>
      <c r="AH105" s="604"/>
      <c r="AI105" s="604"/>
    </row>
    <row r="106" spans="1:35" s="606" customFormat="1" x14ac:dyDescent="0.2">
      <c r="A106" s="1304"/>
      <c r="B106" s="1322"/>
      <c r="C106" s="384"/>
      <c r="D106" s="447"/>
      <c r="E106" s="284" t="s">
        <v>2863</v>
      </c>
      <c r="F106" s="364" t="s">
        <v>2662</v>
      </c>
      <c r="G106" s="286">
        <v>1.1599999999999999</v>
      </c>
      <c r="H106" s="287" t="s">
        <v>2663</v>
      </c>
      <c r="I106" s="362"/>
      <c r="J106" s="363"/>
      <c r="K106" s="282"/>
      <c r="L106" s="604"/>
      <c r="M106" s="604"/>
      <c r="N106" s="604"/>
      <c r="O106" s="604"/>
      <c r="P106" s="604"/>
      <c r="Q106" s="604"/>
      <c r="R106" s="604"/>
      <c r="S106" s="604"/>
      <c r="T106" s="604"/>
      <c r="U106" s="604"/>
      <c r="V106" s="604"/>
      <c r="W106" s="604"/>
      <c r="X106" s="604"/>
      <c r="Y106" s="604"/>
      <c r="Z106" s="604"/>
      <c r="AA106" s="604"/>
      <c r="AB106" s="604"/>
      <c r="AC106" s="604"/>
      <c r="AD106" s="604"/>
      <c r="AE106" s="604"/>
      <c r="AF106" s="604"/>
      <c r="AG106" s="604"/>
      <c r="AH106" s="604"/>
      <c r="AI106" s="604"/>
    </row>
    <row r="107" spans="1:35" s="606" customFormat="1" x14ac:dyDescent="0.2">
      <c r="A107" s="1304"/>
      <c r="B107" s="1322"/>
      <c r="C107" s="384"/>
      <c r="D107" s="447"/>
      <c r="E107" s="284" t="s">
        <v>2864</v>
      </c>
      <c r="F107" s="285" t="s">
        <v>2664</v>
      </c>
      <c r="G107" s="286">
        <v>1.7</v>
      </c>
      <c r="H107" s="287" t="s">
        <v>2665</v>
      </c>
      <c r="I107" s="287"/>
      <c r="J107" s="363"/>
      <c r="K107" s="282"/>
      <c r="L107" s="604"/>
      <c r="M107" s="604"/>
      <c r="N107" s="604"/>
      <c r="O107" s="604"/>
      <c r="P107" s="604"/>
      <c r="Q107" s="604"/>
      <c r="R107" s="604"/>
      <c r="S107" s="604"/>
      <c r="T107" s="604"/>
      <c r="U107" s="604"/>
      <c r="V107" s="604"/>
      <c r="W107" s="604"/>
      <c r="X107" s="604"/>
      <c r="Y107" s="604"/>
      <c r="Z107" s="604"/>
      <c r="AA107" s="604"/>
      <c r="AB107" s="604"/>
      <c r="AC107" s="604"/>
      <c r="AD107" s="604"/>
      <c r="AE107" s="604"/>
      <c r="AF107" s="604"/>
      <c r="AG107" s="604"/>
      <c r="AH107" s="604"/>
      <c r="AI107" s="604"/>
    </row>
    <row r="108" spans="1:35" s="606" customFormat="1" x14ac:dyDescent="0.2">
      <c r="A108" s="1304"/>
      <c r="B108" s="1322"/>
      <c r="C108" s="384"/>
      <c r="D108" s="447"/>
      <c r="E108" s="284" t="s">
        <v>2584</v>
      </c>
      <c r="F108" s="285" t="s">
        <v>2585</v>
      </c>
      <c r="G108" s="286">
        <v>1.53</v>
      </c>
      <c r="H108" s="287" t="s">
        <v>2503</v>
      </c>
      <c r="I108" s="287"/>
      <c r="J108" s="363"/>
      <c r="K108" s="282"/>
      <c r="L108" s="604"/>
      <c r="M108" s="604"/>
      <c r="N108" s="604"/>
      <c r="O108" s="604"/>
      <c r="P108" s="604"/>
      <c r="Q108" s="604"/>
      <c r="R108" s="604"/>
      <c r="S108" s="604"/>
      <c r="T108" s="604"/>
      <c r="U108" s="604"/>
      <c r="V108" s="604"/>
      <c r="W108" s="604"/>
      <c r="X108" s="604"/>
      <c r="Y108" s="604"/>
      <c r="Z108" s="604"/>
      <c r="AA108" s="604"/>
      <c r="AB108" s="604"/>
      <c r="AC108" s="604"/>
      <c r="AD108" s="604"/>
      <c r="AE108" s="604"/>
      <c r="AF108" s="604"/>
      <c r="AG108" s="604"/>
      <c r="AH108" s="604"/>
      <c r="AI108" s="604"/>
    </row>
    <row r="109" spans="1:35" s="606" customFormat="1" x14ac:dyDescent="0.2">
      <c r="A109" s="1304"/>
      <c r="B109" s="1322"/>
      <c r="C109" s="384"/>
      <c r="D109" s="447"/>
      <c r="E109" s="284" t="s">
        <v>2847</v>
      </c>
      <c r="F109" s="285" t="s">
        <v>2587</v>
      </c>
      <c r="G109" s="286">
        <v>0.25</v>
      </c>
      <c r="H109" s="287" t="s">
        <v>2503</v>
      </c>
      <c r="I109" s="362"/>
      <c r="J109" s="363"/>
      <c r="K109" s="282"/>
      <c r="L109" s="604"/>
      <c r="M109" s="604"/>
      <c r="N109" s="604"/>
      <c r="O109" s="604"/>
      <c r="P109" s="604"/>
      <c r="Q109" s="604"/>
      <c r="R109" s="604"/>
      <c r="S109" s="604"/>
      <c r="T109" s="604"/>
      <c r="U109" s="604"/>
      <c r="V109" s="604"/>
      <c r="W109" s="604"/>
      <c r="X109" s="604"/>
      <c r="Y109" s="604"/>
      <c r="Z109" s="604"/>
      <c r="AA109" s="604"/>
      <c r="AB109" s="604"/>
      <c r="AC109" s="604"/>
      <c r="AD109" s="604"/>
      <c r="AE109" s="604"/>
      <c r="AF109" s="604"/>
      <c r="AG109" s="604"/>
      <c r="AH109" s="604"/>
      <c r="AI109" s="604"/>
    </row>
    <row r="110" spans="1:35" s="606" customFormat="1" ht="30" x14ac:dyDescent="0.2">
      <c r="A110" s="1304"/>
      <c r="B110" s="1322"/>
      <c r="C110" s="384"/>
      <c r="D110" s="447"/>
      <c r="E110" s="284" t="s">
        <v>2588</v>
      </c>
      <c r="F110" s="285" t="s">
        <v>2589</v>
      </c>
      <c r="G110" s="286">
        <v>1.53</v>
      </c>
      <c r="H110" s="287" t="s">
        <v>2556</v>
      </c>
      <c r="I110" s="290"/>
      <c r="J110" s="288"/>
      <c r="K110" s="289"/>
      <c r="L110" s="604"/>
      <c r="M110" s="604"/>
      <c r="N110" s="604"/>
      <c r="O110" s="604"/>
      <c r="P110" s="604"/>
      <c r="Q110" s="604"/>
      <c r="R110" s="604"/>
      <c r="S110" s="604"/>
      <c r="T110" s="604"/>
      <c r="U110" s="604"/>
      <c r="V110" s="604"/>
      <c r="W110" s="604"/>
      <c r="X110" s="604"/>
      <c r="Y110" s="604"/>
      <c r="Z110" s="604"/>
      <c r="AA110" s="604"/>
      <c r="AB110" s="604"/>
      <c r="AC110" s="604"/>
      <c r="AD110" s="604"/>
      <c r="AE110" s="604"/>
      <c r="AF110" s="604"/>
      <c r="AG110" s="604"/>
      <c r="AH110" s="604"/>
      <c r="AI110" s="604"/>
    </row>
    <row r="111" spans="1:35" s="606" customFormat="1" ht="30" x14ac:dyDescent="0.2">
      <c r="A111" s="1304"/>
      <c r="B111" s="1322"/>
      <c r="C111" s="384"/>
      <c r="D111" s="447"/>
      <c r="E111" s="284" t="s">
        <v>2593</v>
      </c>
      <c r="F111" s="364" t="s">
        <v>2594</v>
      </c>
      <c r="G111" s="286">
        <v>1.95</v>
      </c>
      <c r="H111" s="287" t="s">
        <v>2648</v>
      </c>
      <c r="I111" s="362"/>
      <c r="J111" s="363"/>
      <c r="K111" s="282"/>
      <c r="L111" s="604"/>
      <c r="M111" s="604"/>
      <c r="N111" s="604"/>
      <c r="O111" s="604"/>
      <c r="P111" s="604"/>
      <c r="Q111" s="604"/>
      <c r="R111" s="604"/>
      <c r="S111" s="604"/>
      <c r="T111" s="604"/>
      <c r="U111" s="604"/>
      <c r="V111" s="604"/>
      <c r="W111" s="604"/>
      <c r="X111" s="604"/>
      <c r="Y111" s="604"/>
      <c r="Z111" s="604"/>
      <c r="AA111" s="604"/>
      <c r="AB111" s="604"/>
      <c r="AC111" s="604"/>
      <c r="AD111" s="604"/>
      <c r="AE111" s="604"/>
      <c r="AF111" s="604"/>
      <c r="AG111" s="604"/>
      <c r="AH111" s="604"/>
      <c r="AI111" s="604"/>
    </row>
    <row r="112" spans="1:35" s="606" customFormat="1" ht="30" x14ac:dyDescent="0.2">
      <c r="A112" s="1304"/>
      <c r="B112" s="1322"/>
      <c r="C112" s="384"/>
      <c r="D112" s="447"/>
      <c r="E112" s="284" t="s">
        <v>2596</v>
      </c>
      <c r="F112" s="285" t="s">
        <v>2597</v>
      </c>
      <c r="G112" s="286">
        <v>1.85</v>
      </c>
      <c r="H112" s="287" t="s">
        <v>2666</v>
      </c>
      <c r="I112" s="362"/>
      <c r="J112" s="363"/>
      <c r="K112" s="282"/>
      <c r="L112" s="604"/>
      <c r="M112" s="604"/>
      <c r="N112" s="604"/>
      <c r="O112" s="604"/>
      <c r="P112" s="604"/>
      <c r="Q112" s="604"/>
      <c r="R112" s="604"/>
      <c r="S112" s="604"/>
      <c r="T112" s="604"/>
      <c r="U112" s="604"/>
      <c r="V112" s="604"/>
      <c r="W112" s="604"/>
      <c r="X112" s="604"/>
      <c r="Y112" s="604"/>
      <c r="Z112" s="604"/>
      <c r="AA112" s="604"/>
      <c r="AB112" s="604"/>
      <c r="AC112" s="604"/>
      <c r="AD112" s="604"/>
      <c r="AE112" s="604"/>
      <c r="AF112" s="604"/>
      <c r="AG112" s="604"/>
      <c r="AH112" s="604"/>
      <c r="AI112" s="604"/>
    </row>
    <row r="113" spans="1:35" s="606" customFormat="1" ht="45" x14ac:dyDescent="0.2">
      <c r="A113" s="1304"/>
      <c r="B113" s="1322"/>
      <c r="C113" s="384"/>
      <c r="D113" s="447"/>
      <c r="E113" s="284" t="s">
        <v>2599</v>
      </c>
      <c r="F113" s="285" t="s">
        <v>2600</v>
      </c>
      <c r="G113" s="286">
        <v>2.5</v>
      </c>
      <c r="H113" s="287" t="s">
        <v>2667</v>
      </c>
      <c r="I113" s="362"/>
      <c r="J113" s="363"/>
      <c r="K113" s="282"/>
      <c r="L113" s="604"/>
      <c r="M113" s="604"/>
      <c r="N113" s="604"/>
      <c r="O113" s="604"/>
      <c r="P113" s="604"/>
      <c r="Q113" s="604"/>
      <c r="R113" s="604"/>
      <c r="S113" s="604"/>
      <c r="T113" s="604"/>
      <c r="U113" s="604"/>
      <c r="V113" s="604"/>
      <c r="W113" s="604"/>
      <c r="X113" s="604"/>
      <c r="Y113" s="604"/>
      <c r="Z113" s="604"/>
      <c r="AA113" s="604"/>
      <c r="AB113" s="604"/>
      <c r="AC113" s="604"/>
      <c r="AD113" s="604"/>
      <c r="AE113" s="604"/>
      <c r="AF113" s="604"/>
      <c r="AG113" s="604"/>
      <c r="AH113" s="604"/>
      <c r="AI113" s="604"/>
    </row>
    <row r="114" spans="1:35" s="606" customFormat="1" ht="30" x14ac:dyDescent="0.2">
      <c r="A114" s="1304"/>
      <c r="B114" s="1322"/>
      <c r="C114" s="384"/>
      <c r="D114" s="447"/>
      <c r="E114" s="284" t="s">
        <v>2602</v>
      </c>
      <c r="F114" s="285" t="s">
        <v>2603</v>
      </c>
      <c r="G114" s="286">
        <v>2.4500000000000002</v>
      </c>
      <c r="H114" s="287" t="s">
        <v>2668</v>
      </c>
      <c r="I114" s="362"/>
      <c r="J114" s="363"/>
      <c r="K114" s="282"/>
      <c r="L114" s="604"/>
      <c r="M114" s="604"/>
      <c r="N114" s="604"/>
      <c r="O114" s="604"/>
      <c r="P114" s="604"/>
      <c r="Q114" s="604"/>
      <c r="R114" s="604"/>
      <c r="S114" s="604"/>
      <c r="T114" s="604"/>
      <c r="U114" s="604"/>
      <c r="V114" s="604"/>
      <c r="W114" s="604"/>
      <c r="X114" s="604"/>
      <c r="Y114" s="604"/>
      <c r="Z114" s="604"/>
      <c r="AA114" s="604"/>
      <c r="AB114" s="604"/>
      <c r="AC114" s="604"/>
      <c r="AD114" s="604"/>
      <c r="AE114" s="604"/>
      <c r="AF114" s="604"/>
      <c r="AG114" s="604"/>
      <c r="AH114" s="604"/>
      <c r="AI114" s="604"/>
    </row>
    <row r="115" spans="1:35" s="606" customFormat="1" ht="30" x14ac:dyDescent="0.2">
      <c r="A115" s="1304"/>
      <c r="B115" s="1322"/>
      <c r="C115" s="384"/>
      <c r="D115" s="447"/>
      <c r="E115" s="284" t="s">
        <v>2605</v>
      </c>
      <c r="F115" s="285" t="s">
        <v>2606</v>
      </c>
      <c r="G115" s="286">
        <v>3.25</v>
      </c>
      <c r="H115" s="287" t="s">
        <v>2669</v>
      </c>
      <c r="I115" s="290"/>
      <c r="J115" s="288"/>
      <c r="K115" s="386"/>
      <c r="L115" s="604"/>
      <c r="M115" s="604"/>
      <c r="N115" s="604"/>
      <c r="O115" s="604"/>
      <c r="P115" s="604"/>
      <c r="Q115" s="604"/>
      <c r="R115" s="604"/>
      <c r="S115" s="604"/>
      <c r="T115" s="604"/>
      <c r="U115" s="604"/>
      <c r="V115" s="604"/>
      <c r="W115" s="604"/>
      <c r="X115" s="604"/>
      <c r="Y115" s="604"/>
      <c r="Z115" s="604"/>
      <c r="AA115" s="604"/>
      <c r="AB115" s="604"/>
      <c r="AC115" s="604"/>
      <c r="AD115" s="604"/>
      <c r="AE115" s="604"/>
      <c r="AF115" s="604"/>
      <c r="AG115" s="604"/>
      <c r="AH115" s="604"/>
      <c r="AI115" s="604"/>
    </row>
    <row r="116" spans="1:35" s="606" customFormat="1" ht="30" x14ac:dyDescent="0.2">
      <c r="A116" s="1304"/>
      <c r="B116" s="1322"/>
      <c r="C116" s="384"/>
      <c r="D116" s="447"/>
      <c r="E116" s="284" t="s">
        <v>2608</v>
      </c>
      <c r="F116" s="285" t="s">
        <v>2609</v>
      </c>
      <c r="G116" s="286">
        <v>3.35</v>
      </c>
      <c r="H116" s="287" t="s">
        <v>2670</v>
      </c>
      <c r="I116" s="290"/>
      <c r="J116" s="288"/>
      <c r="K116" s="386"/>
      <c r="L116" s="604"/>
      <c r="M116" s="604"/>
      <c r="N116" s="604"/>
      <c r="O116" s="604"/>
      <c r="P116" s="604"/>
      <c r="Q116" s="604"/>
      <c r="R116" s="604"/>
      <c r="S116" s="604"/>
      <c r="T116" s="604"/>
      <c r="U116" s="604"/>
      <c r="V116" s="604"/>
      <c r="W116" s="604"/>
      <c r="X116" s="604"/>
      <c r="Y116" s="604"/>
      <c r="Z116" s="604"/>
      <c r="AA116" s="604"/>
      <c r="AB116" s="604"/>
      <c r="AC116" s="604"/>
      <c r="AD116" s="604"/>
      <c r="AE116" s="604"/>
      <c r="AF116" s="604"/>
      <c r="AG116" s="604"/>
      <c r="AH116" s="604"/>
      <c r="AI116" s="604"/>
    </row>
    <row r="117" spans="1:35" s="606" customFormat="1" ht="30" x14ac:dyDescent="0.2">
      <c r="A117" s="1304"/>
      <c r="B117" s="1322"/>
      <c r="C117" s="384"/>
      <c r="D117" s="447"/>
      <c r="E117" s="284" t="s">
        <v>2611</v>
      </c>
      <c r="F117" s="285" t="s">
        <v>2612</v>
      </c>
      <c r="G117" s="286">
        <v>3.75</v>
      </c>
      <c r="H117" s="287" t="s">
        <v>2671</v>
      </c>
      <c r="I117" s="362"/>
      <c r="J117" s="363"/>
      <c r="K117" s="386"/>
      <c r="L117" s="604"/>
      <c r="M117" s="604"/>
      <c r="N117" s="604"/>
      <c r="O117" s="604"/>
      <c r="P117" s="604"/>
      <c r="Q117" s="604"/>
      <c r="R117" s="604"/>
      <c r="S117" s="604"/>
      <c r="T117" s="604"/>
      <c r="U117" s="604"/>
      <c r="V117" s="604"/>
      <c r="W117" s="604"/>
      <c r="X117" s="604"/>
      <c r="Y117" s="604"/>
      <c r="Z117" s="604"/>
      <c r="AA117" s="604"/>
      <c r="AB117" s="604"/>
      <c r="AC117" s="604"/>
      <c r="AD117" s="604"/>
      <c r="AE117" s="604"/>
      <c r="AF117" s="604"/>
      <c r="AG117" s="604"/>
      <c r="AH117" s="604"/>
      <c r="AI117" s="604"/>
    </row>
    <row r="118" spans="1:35" s="606" customFormat="1" ht="30" x14ac:dyDescent="0.2">
      <c r="A118" s="1304"/>
      <c r="B118" s="1322"/>
      <c r="C118" s="384"/>
      <c r="D118" s="447"/>
      <c r="E118" s="284" t="s">
        <v>2614</v>
      </c>
      <c r="F118" s="285" t="s">
        <v>2615</v>
      </c>
      <c r="G118" s="286">
        <v>4</v>
      </c>
      <c r="H118" s="287" t="s">
        <v>2672</v>
      </c>
      <c r="I118" s="362"/>
      <c r="J118" s="363"/>
      <c r="K118" s="282"/>
      <c r="L118" s="604"/>
      <c r="M118" s="604"/>
      <c r="N118" s="604"/>
      <c r="O118" s="604"/>
      <c r="P118" s="604"/>
      <c r="Q118" s="604"/>
      <c r="R118" s="604"/>
      <c r="S118" s="604"/>
      <c r="T118" s="604"/>
      <c r="U118" s="604"/>
      <c r="V118" s="604"/>
      <c r="W118" s="604"/>
      <c r="X118" s="604"/>
      <c r="Y118" s="604"/>
      <c r="Z118" s="604"/>
      <c r="AA118" s="604"/>
      <c r="AB118" s="604"/>
      <c r="AC118" s="604"/>
      <c r="AD118" s="604"/>
      <c r="AE118" s="604"/>
      <c r="AF118" s="604"/>
      <c r="AG118" s="604"/>
      <c r="AH118" s="604"/>
      <c r="AI118" s="604"/>
    </row>
    <row r="119" spans="1:35" s="606" customFormat="1" x14ac:dyDescent="0.2">
      <c r="A119" s="1304"/>
      <c r="B119" s="1322"/>
      <c r="C119" s="384"/>
      <c r="D119" s="447"/>
      <c r="E119" s="284" t="s">
        <v>4014</v>
      </c>
      <c r="F119" s="285" t="s">
        <v>2673</v>
      </c>
      <c r="G119" s="286">
        <v>1.5</v>
      </c>
      <c r="H119" s="287" t="s">
        <v>2674</v>
      </c>
      <c r="I119" s="362"/>
      <c r="J119" s="363"/>
      <c r="K119" s="387"/>
      <c r="L119" s="604"/>
      <c r="M119" s="604"/>
      <c r="N119" s="604"/>
      <c r="O119" s="604"/>
      <c r="P119" s="604"/>
      <c r="Q119" s="604"/>
      <c r="R119" s="604"/>
      <c r="S119" s="604"/>
      <c r="T119" s="604"/>
      <c r="U119" s="604"/>
      <c r="V119" s="604"/>
      <c r="W119" s="604"/>
      <c r="X119" s="604"/>
      <c r="Y119" s="604"/>
      <c r="Z119" s="604"/>
      <c r="AA119" s="604"/>
      <c r="AB119" s="604"/>
      <c r="AC119" s="604"/>
      <c r="AD119" s="604"/>
      <c r="AE119" s="604"/>
      <c r="AF119" s="604"/>
      <c r="AG119" s="604"/>
      <c r="AH119" s="604"/>
      <c r="AI119" s="604"/>
    </row>
    <row r="120" spans="1:35" s="606" customFormat="1" ht="15.75" thickBot="1" x14ac:dyDescent="0.25">
      <c r="A120" s="1305"/>
      <c r="B120" s="1323"/>
      <c r="C120" s="388"/>
      <c r="D120" s="389"/>
      <c r="E120" s="408"/>
      <c r="F120" s="440" t="s">
        <v>2493</v>
      </c>
      <c r="G120" s="409"/>
      <c r="H120" s="328" t="s">
        <v>2675</v>
      </c>
      <c r="I120" s="328" t="s">
        <v>2676</v>
      </c>
      <c r="J120" s="525" t="s">
        <v>2677</v>
      </c>
      <c r="K120" s="390" t="s">
        <v>2526</v>
      </c>
      <c r="L120" s="604"/>
      <c r="M120" s="604"/>
      <c r="N120" s="604"/>
      <c r="O120" s="604"/>
      <c r="P120" s="604"/>
      <c r="Q120" s="604"/>
      <c r="R120" s="604"/>
      <c r="S120" s="604"/>
      <c r="T120" s="604"/>
      <c r="U120" s="604"/>
      <c r="V120" s="604"/>
      <c r="W120" s="604"/>
      <c r="X120" s="604"/>
      <c r="Y120" s="604"/>
      <c r="Z120" s="604"/>
      <c r="AA120" s="604"/>
      <c r="AB120" s="604"/>
      <c r="AC120" s="604"/>
      <c r="AD120" s="604"/>
      <c r="AE120" s="604"/>
      <c r="AF120" s="604"/>
      <c r="AG120" s="604"/>
      <c r="AH120" s="604"/>
      <c r="AI120" s="604"/>
    </row>
    <row r="121" spans="1:35" s="606" customFormat="1" x14ac:dyDescent="0.2">
      <c r="A121" s="1303" t="s">
        <v>2678</v>
      </c>
      <c r="B121" s="1321" t="s">
        <v>2679</v>
      </c>
      <c r="C121" s="365" t="s">
        <v>2622</v>
      </c>
      <c r="D121" s="375" t="s">
        <v>2623</v>
      </c>
      <c r="E121" s="447" t="s">
        <v>3989</v>
      </c>
      <c r="F121" s="367" t="s">
        <v>2484</v>
      </c>
      <c r="G121" s="355">
        <v>1.95</v>
      </c>
      <c r="H121" s="461" t="s">
        <v>2485</v>
      </c>
      <c r="I121" s="626"/>
      <c r="J121" s="498"/>
      <c r="K121" s="391"/>
      <c r="L121" s="604"/>
      <c r="M121" s="604"/>
      <c r="N121" s="604"/>
      <c r="O121" s="604"/>
      <c r="P121" s="604"/>
      <c r="Q121" s="604"/>
      <c r="R121" s="604"/>
      <c r="S121" s="604"/>
      <c r="T121" s="604"/>
      <c r="U121" s="604"/>
      <c r="V121" s="604"/>
      <c r="W121" s="604"/>
      <c r="X121" s="604"/>
      <c r="Y121" s="604"/>
      <c r="Z121" s="604"/>
      <c r="AA121" s="604"/>
      <c r="AB121" s="604"/>
      <c r="AC121" s="604"/>
      <c r="AD121" s="604"/>
      <c r="AE121" s="604"/>
      <c r="AF121" s="604"/>
      <c r="AG121" s="604"/>
      <c r="AH121" s="604"/>
      <c r="AI121" s="604"/>
    </row>
    <row r="122" spans="1:35" s="606" customFormat="1" x14ac:dyDescent="0.2">
      <c r="A122" s="1304"/>
      <c r="B122" s="1322"/>
      <c r="C122" s="358" t="s">
        <v>2624</v>
      </c>
      <c r="D122" s="285" t="s">
        <v>2625</v>
      </c>
      <c r="E122" s="284" t="s">
        <v>3990</v>
      </c>
      <c r="F122" s="285" t="s">
        <v>2486</v>
      </c>
      <c r="G122" s="286">
        <v>1.95</v>
      </c>
      <c r="H122" s="287" t="s">
        <v>2485</v>
      </c>
      <c r="I122" s="379"/>
      <c r="J122" s="380"/>
      <c r="K122" s="381"/>
      <c r="L122" s="604"/>
      <c r="M122" s="604"/>
      <c r="N122" s="604"/>
      <c r="O122" s="604"/>
      <c r="P122" s="604"/>
      <c r="Q122" s="604"/>
      <c r="R122" s="604"/>
      <c r="S122" s="604"/>
      <c r="T122" s="604"/>
      <c r="U122" s="604"/>
      <c r="V122" s="604"/>
      <c r="W122" s="604"/>
      <c r="X122" s="604"/>
      <c r="Y122" s="604"/>
      <c r="Z122" s="604"/>
      <c r="AA122" s="604"/>
      <c r="AB122" s="604"/>
      <c r="AC122" s="604"/>
      <c r="AD122" s="604"/>
      <c r="AE122" s="604"/>
      <c r="AF122" s="604"/>
      <c r="AG122" s="604"/>
      <c r="AH122" s="604"/>
      <c r="AI122" s="604"/>
    </row>
    <row r="123" spans="1:35" s="606" customFormat="1" ht="30" x14ac:dyDescent="0.2">
      <c r="A123" s="1304"/>
      <c r="B123" s="1322"/>
      <c r="C123" s="358" t="s">
        <v>2626</v>
      </c>
      <c r="D123" s="320" t="s">
        <v>2627</v>
      </c>
      <c r="E123" s="284" t="s">
        <v>3991</v>
      </c>
      <c r="F123" s="285" t="s">
        <v>2487</v>
      </c>
      <c r="G123" s="286">
        <v>1.68</v>
      </c>
      <c r="H123" s="287" t="s">
        <v>2485</v>
      </c>
      <c r="I123" s="379"/>
      <c r="J123" s="380"/>
      <c r="K123" s="381"/>
      <c r="L123" s="604"/>
      <c r="M123" s="604"/>
      <c r="N123" s="604"/>
      <c r="O123" s="604"/>
      <c r="P123" s="604"/>
      <c r="Q123" s="604"/>
      <c r="R123" s="604"/>
      <c r="S123" s="604"/>
      <c r="T123" s="604"/>
      <c r="U123" s="604"/>
      <c r="V123" s="604"/>
      <c r="W123" s="604"/>
      <c r="X123" s="604"/>
      <c r="Y123" s="604"/>
      <c r="Z123" s="604"/>
      <c r="AA123" s="604"/>
      <c r="AB123" s="604"/>
      <c r="AC123" s="604"/>
      <c r="AD123" s="604"/>
      <c r="AE123" s="604"/>
      <c r="AF123" s="604"/>
      <c r="AG123" s="604"/>
      <c r="AH123" s="604"/>
      <c r="AI123" s="604"/>
    </row>
    <row r="124" spans="1:35" s="606" customFormat="1" ht="30" x14ac:dyDescent="0.2">
      <c r="A124" s="1304"/>
      <c r="B124" s="1322"/>
      <c r="C124" s="358" t="s">
        <v>2628</v>
      </c>
      <c r="D124" s="285" t="s">
        <v>2629</v>
      </c>
      <c r="E124" s="284" t="s">
        <v>3995</v>
      </c>
      <c r="F124" s="285" t="s">
        <v>2502</v>
      </c>
      <c r="G124" s="286">
        <v>1.37</v>
      </c>
      <c r="H124" s="287" t="s">
        <v>2630</v>
      </c>
      <c r="I124" s="379"/>
      <c r="J124" s="380"/>
      <c r="K124" s="381"/>
      <c r="L124" s="604"/>
      <c r="M124" s="604"/>
      <c r="N124" s="604"/>
      <c r="O124" s="604"/>
      <c r="P124" s="604"/>
      <c r="Q124" s="604"/>
      <c r="R124" s="604"/>
      <c r="S124" s="604"/>
      <c r="T124" s="604"/>
      <c r="U124" s="604"/>
      <c r="V124" s="604"/>
      <c r="W124" s="604"/>
      <c r="X124" s="604"/>
      <c r="Y124" s="604"/>
      <c r="Z124" s="604"/>
      <c r="AA124" s="604"/>
      <c r="AB124" s="604"/>
      <c r="AC124" s="604"/>
      <c r="AD124" s="604"/>
      <c r="AE124" s="604"/>
      <c r="AF124" s="604"/>
      <c r="AG124" s="604"/>
      <c r="AH124" s="604"/>
      <c r="AI124" s="604"/>
    </row>
    <row r="125" spans="1:35" s="606" customFormat="1" ht="60" x14ac:dyDescent="0.2">
      <c r="A125" s="1304"/>
      <c r="B125" s="1322"/>
      <c r="C125" s="358" t="s">
        <v>2631</v>
      </c>
      <c r="D125" s="285" t="s">
        <v>2632</v>
      </c>
      <c r="E125" s="446" t="s">
        <v>3996</v>
      </c>
      <c r="F125" s="364" t="s">
        <v>2504</v>
      </c>
      <c r="G125" s="286">
        <v>1.37</v>
      </c>
      <c r="H125" s="287" t="s">
        <v>2630</v>
      </c>
      <c r="I125" s="379"/>
      <c r="J125" s="380"/>
      <c r="K125" s="381"/>
      <c r="L125" s="604"/>
      <c r="M125" s="604"/>
      <c r="N125" s="604"/>
      <c r="O125" s="604"/>
      <c r="P125" s="604"/>
      <c r="Q125" s="604"/>
      <c r="R125" s="604"/>
      <c r="S125" s="604"/>
      <c r="T125" s="604"/>
      <c r="U125" s="604"/>
      <c r="V125" s="604"/>
      <c r="W125" s="604"/>
      <c r="X125" s="604"/>
      <c r="Y125" s="604"/>
      <c r="Z125" s="604"/>
      <c r="AA125" s="604"/>
      <c r="AB125" s="604"/>
      <c r="AC125" s="604"/>
      <c r="AD125" s="604"/>
      <c r="AE125" s="604"/>
      <c r="AF125" s="604"/>
      <c r="AG125" s="604"/>
      <c r="AH125" s="604"/>
      <c r="AI125" s="604"/>
    </row>
    <row r="126" spans="1:35" s="606" customFormat="1" x14ac:dyDescent="0.2">
      <c r="A126" s="1304"/>
      <c r="B126" s="1322"/>
      <c r="C126" s="358" t="s">
        <v>2633</v>
      </c>
      <c r="D126" s="285" t="s">
        <v>2634</v>
      </c>
      <c r="E126" s="284" t="s">
        <v>3997</v>
      </c>
      <c r="F126" s="285" t="s">
        <v>2505</v>
      </c>
      <c r="G126" s="286">
        <v>1.18</v>
      </c>
      <c r="H126" s="287" t="s">
        <v>2630</v>
      </c>
      <c r="I126" s="379"/>
      <c r="J126" s="380"/>
      <c r="K126" s="381"/>
      <c r="L126" s="604"/>
      <c r="M126" s="604"/>
      <c r="N126" s="604"/>
      <c r="O126" s="604"/>
      <c r="P126" s="604"/>
      <c r="Q126" s="604"/>
      <c r="R126" s="604"/>
      <c r="S126" s="604"/>
      <c r="T126" s="604"/>
      <c r="U126" s="604"/>
      <c r="V126" s="604"/>
      <c r="W126" s="604"/>
      <c r="X126" s="604"/>
      <c r="Y126" s="604"/>
      <c r="Z126" s="604"/>
      <c r="AA126" s="604"/>
      <c r="AB126" s="604"/>
      <c r="AC126" s="604"/>
      <c r="AD126" s="604"/>
      <c r="AE126" s="604"/>
      <c r="AF126" s="604"/>
      <c r="AG126" s="604"/>
      <c r="AH126" s="604"/>
      <c r="AI126" s="604"/>
    </row>
    <row r="127" spans="1:35" s="606" customFormat="1" x14ac:dyDescent="0.2">
      <c r="A127" s="1304"/>
      <c r="B127" s="1322"/>
      <c r="C127" s="358" t="s">
        <v>2635</v>
      </c>
      <c r="D127" s="285" t="s">
        <v>2636</v>
      </c>
      <c r="E127" s="382"/>
      <c r="F127" s="361" t="s">
        <v>2506</v>
      </c>
      <c r="G127" s="278"/>
      <c r="H127" s="279"/>
      <c r="I127" s="287"/>
      <c r="J127" s="288"/>
      <c r="K127" s="289"/>
      <c r="L127" s="604"/>
      <c r="M127" s="604"/>
      <c r="N127" s="604"/>
      <c r="O127" s="604"/>
      <c r="P127" s="604"/>
      <c r="Q127" s="604"/>
      <c r="R127" s="604"/>
      <c r="S127" s="604"/>
      <c r="T127" s="604"/>
      <c r="U127" s="604"/>
      <c r="V127" s="604"/>
      <c r="W127" s="604"/>
      <c r="X127" s="604"/>
      <c r="Y127" s="604"/>
      <c r="Z127" s="604"/>
      <c r="AA127" s="604"/>
      <c r="AB127" s="604"/>
      <c r="AC127" s="604"/>
      <c r="AD127" s="604"/>
      <c r="AE127" s="604"/>
      <c r="AF127" s="604"/>
      <c r="AG127" s="604"/>
      <c r="AH127" s="604"/>
      <c r="AI127" s="604"/>
    </row>
    <row r="128" spans="1:35" s="606" customFormat="1" x14ac:dyDescent="0.2">
      <c r="A128" s="1304"/>
      <c r="B128" s="1322"/>
      <c r="C128" s="358" t="s">
        <v>2637</v>
      </c>
      <c r="D128" s="285" t="s">
        <v>2638</v>
      </c>
      <c r="E128" s="284" t="s">
        <v>4000</v>
      </c>
      <c r="F128" s="285" t="s">
        <v>2512</v>
      </c>
      <c r="G128" s="286">
        <v>0.42</v>
      </c>
      <c r="H128" s="287" t="s">
        <v>2503</v>
      </c>
      <c r="I128" s="287"/>
      <c r="J128" s="288"/>
      <c r="K128" s="289"/>
      <c r="L128" s="604"/>
      <c r="M128" s="604"/>
      <c r="N128" s="604"/>
      <c r="O128" s="604"/>
      <c r="P128" s="604"/>
      <c r="Q128" s="604"/>
      <c r="R128" s="604"/>
      <c r="S128" s="604"/>
      <c r="T128" s="604"/>
      <c r="U128" s="604"/>
      <c r="V128" s="604"/>
      <c r="W128" s="604"/>
      <c r="X128" s="604"/>
      <c r="Y128" s="604"/>
      <c r="Z128" s="604"/>
      <c r="AA128" s="604"/>
      <c r="AB128" s="604"/>
      <c r="AC128" s="604"/>
      <c r="AD128" s="604"/>
      <c r="AE128" s="604"/>
      <c r="AF128" s="604"/>
      <c r="AG128" s="604"/>
      <c r="AH128" s="604"/>
      <c r="AI128" s="604"/>
    </row>
    <row r="129" spans="1:35" s="606" customFormat="1" ht="30" x14ac:dyDescent="0.2">
      <c r="A129" s="1304"/>
      <c r="B129" s="1322"/>
      <c r="C129" s="392" t="s">
        <v>2639</v>
      </c>
      <c r="D129" s="364" t="s">
        <v>2640</v>
      </c>
      <c r="E129" s="284" t="s">
        <v>3998</v>
      </c>
      <c r="F129" s="285" t="s">
        <v>2507</v>
      </c>
      <c r="G129" s="286">
        <v>0.75</v>
      </c>
      <c r="H129" s="287" t="s">
        <v>2641</v>
      </c>
      <c r="I129" s="287"/>
      <c r="J129" s="288"/>
      <c r="K129" s="289"/>
      <c r="L129" s="604"/>
      <c r="M129" s="604"/>
      <c r="N129" s="604"/>
      <c r="O129" s="604"/>
      <c r="P129" s="604"/>
      <c r="Q129" s="604"/>
      <c r="R129" s="604"/>
      <c r="S129" s="604"/>
      <c r="T129" s="604"/>
      <c r="U129" s="604"/>
      <c r="V129" s="604"/>
      <c r="W129" s="604"/>
      <c r="X129" s="604"/>
      <c r="Y129" s="604"/>
      <c r="Z129" s="604"/>
      <c r="AA129" s="604"/>
      <c r="AB129" s="604"/>
      <c r="AC129" s="604"/>
      <c r="AD129" s="604"/>
      <c r="AE129" s="604"/>
      <c r="AF129" s="604"/>
      <c r="AG129" s="604"/>
      <c r="AH129" s="604"/>
      <c r="AI129" s="604"/>
    </row>
    <row r="130" spans="1:35" s="606" customFormat="1" ht="30" x14ac:dyDescent="0.2">
      <c r="A130" s="1304"/>
      <c r="B130" s="1322"/>
      <c r="C130" s="358" t="s">
        <v>2500</v>
      </c>
      <c r="D130" s="285" t="s">
        <v>2501</v>
      </c>
      <c r="E130" s="284" t="s">
        <v>3999</v>
      </c>
      <c r="F130" s="285" t="s">
        <v>2509</v>
      </c>
      <c r="G130" s="286">
        <v>0.75</v>
      </c>
      <c r="H130" s="287" t="s">
        <v>2642</v>
      </c>
      <c r="I130" s="287"/>
      <c r="J130" s="288"/>
      <c r="K130" s="289"/>
      <c r="L130" s="604"/>
      <c r="M130" s="604"/>
      <c r="N130" s="604"/>
      <c r="O130" s="604"/>
      <c r="P130" s="604"/>
      <c r="Q130" s="604"/>
      <c r="R130" s="604"/>
      <c r="S130" s="604"/>
      <c r="T130" s="604"/>
      <c r="U130" s="604"/>
      <c r="V130" s="604"/>
      <c r="W130" s="604"/>
      <c r="X130" s="604"/>
      <c r="Y130" s="604"/>
      <c r="Z130" s="604"/>
      <c r="AA130" s="604"/>
      <c r="AB130" s="604"/>
      <c r="AC130" s="604"/>
      <c r="AD130" s="604"/>
      <c r="AE130" s="604"/>
      <c r="AF130" s="604"/>
      <c r="AG130" s="604"/>
      <c r="AH130" s="604"/>
      <c r="AI130" s="604"/>
    </row>
    <row r="131" spans="1:35" s="606" customFormat="1" ht="30" x14ac:dyDescent="0.2">
      <c r="A131" s="1304"/>
      <c r="B131" s="1322"/>
      <c r="C131" s="393" t="s">
        <v>2498</v>
      </c>
      <c r="D131" s="285" t="s">
        <v>2643</v>
      </c>
      <c r="E131" s="317" t="s">
        <v>2963</v>
      </c>
      <c r="F131" s="452" t="s">
        <v>2510</v>
      </c>
      <c r="G131" s="318">
        <v>0.93</v>
      </c>
      <c r="H131" s="287" t="s">
        <v>2508</v>
      </c>
      <c r="I131" s="287"/>
      <c r="J131" s="288"/>
      <c r="K131" s="289"/>
      <c r="L131" s="604"/>
      <c r="M131" s="604"/>
      <c r="N131" s="604"/>
      <c r="O131" s="604"/>
      <c r="P131" s="604"/>
      <c r="Q131" s="604"/>
      <c r="R131" s="604"/>
      <c r="S131" s="604"/>
      <c r="T131" s="604"/>
      <c r="U131" s="604"/>
      <c r="V131" s="604"/>
      <c r="W131" s="604"/>
      <c r="X131" s="604"/>
      <c r="Y131" s="604"/>
      <c r="Z131" s="604"/>
      <c r="AA131" s="604"/>
      <c r="AB131" s="604"/>
      <c r="AC131" s="604"/>
      <c r="AD131" s="604"/>
      <c r="AE131" s="604"/>
      <c r="AF131" s="604"/>
      <c r="AG131" s="604"/>
      <c r="AH131" s="604"/>
      <c r="AI131" s="604"/>
    </row>
    <row r="132" spans="1:35" s="606" customFormat="1" x14ac:dyDescent="0.2">
      <c r="A132" s="1304"/>
      <c r="B132" s="1322"/>
      <c r="C132" s="346"/>
      <c r="D132" s="447"/>
      <c r="E132" s="284"/>
      <c r="F132" s="292" t="s">
        <v>2513</v>
      </c>
      <c r="G132" s="286"/>
      <c r="H132" s="287"/>
      <c r="I132" s="279"/>
      <c r="J132" s="363"/>
      <c r="K132" s="289"/>
      <c r="L132" s="604"/>
      <c r="M132" s="604"/>
      <c r="N132" s="604"/>
      <c r="O132" s="604"/>
      <c r="P132" s="604"/>
      <c r="Q132" s="604"/>
      <c r="R132" s="604"/>
      <c r="S132" s="604"/>
      <c r="T132" s="604"/>
      <c r="U132" s="604"/>
      <c r="V132" s="604"/>
      <c r="W132" s="604"/>
      <c r="X132" s="604"/>
      <c r="Y132" s="604"/>
      <c r="Z132" s="604"/>
      <c r="AA132" s="604"/>
      <c r="AB132" s="604"/>
      <c r="AC132" s="604"/>
      <c r="AD132" s="604"/>
      <c r="AE132" s="604"/>
      <c r="AF132" s="604"/>
      <c r="AG132" s="604"/>
      <c r="AH132" s="604"/>
      <c r="AI132" s="604"/>
    </row>
    <row r="133" spans="1:35" s="606" customFormat="1" x14ac:dyDescent="0.2">
      <c r="A133" s="1304"/>
      <c r="B133" s="1322"/>
      <c r="C133" s="346"/>
      <c r="D133" s="367"/>
      <c r="E133" s="284" t="s">
        <v>4001</v>
      </c>
      <c r="F133" s="285" t="s">
        <v>2514</v>
      </c>
      <c r="G133" s="286">
        <v>0.96</v>
      </c>
      <c r="H133" s="287" t="s">
        <v>2680</v>
      </c>
      <c r="I133" s="279"/>
      <c r="J133" s="363"/>
      <c r="K133" s="289"/>
      <c r="L133" s="604"/>
      <c r="M133" s="604"/>
      <c r="N133" s="604"/>
      <c r="O133" s="604"/>
      <c r="P133" s="604"/>
      <c r="Q133" s="604"/>
      <c r="R133" s="604"/>
      <c r="S133" s="604"/>
      <c r="T133" s="604"/>
      <c r="U133" s="604"/>
      <c r="V133" s="604"/>
      <c r="W133" s="604"/>
      <c r="X133" s="604"/>
      <c r="Y133" s="604"/>
      <c r="Z133" s="604"/>
      <c r="AA133" s="604"/>
      <c r="AB133" s="604"/>
      <c r="AC133" s="604"/>
      <c r="AD133" s="604"/>
      <c r="AE133" s="604"/>
      <c r="AF133" s="604"/>
      <c r="AG133" s="604"/>
      <c r="AH133" s="604"/>
      <c r="AI133" s="604"/>
    </row>
    <row r="134" spans="1:35" s="606" customFormat="1" x14ac:dyDescent="0.2">
      <c r="A134" s="1304"/>
      <c r="B134" s="1322"/>
      <c r="C134" s="346"/>
      <c r="D134" s="367"/>
      <c r="E134" s="284" t="s">
        <v>4002</v>
      </c>
      <c r="F134" s="285" t="s">
        <v>2516</v>
      </c>
      <c r="G134" s="286">
        <v>0.31</v>
      </c>
      <c r="H134" s="287" t="s">
        <v>2681</v>
      </c>
      <c r="I134" s="279"/>
      <c r="J134" s="363"/>
      <c r="K134" s="289"/>
      <c r="L134" s="604"/>
      <c r="M134" s="604"/>
      <c r="N134" s="604"/>
      <c r="O134" s="604"/>
      <c r="P134" s="604"/>
      <c r="Q134" s="604"/>
      <c r="R134" s="604"/>
      <c r="S134" s="604"/>
      <c r="T134" s="604"/>
      <c r="U134" s="604"/>
      <c r="V134" s="604"/>
      <c r="W134" s="604"/>
      <c r="X134" s="604"/>
      <c r="Y134" s="604"/>
      <c r="Z134" s="604"/>
      <c r="AA134" s="604"/>
      <c r="AB134" s="604"/>
      <c r="AC134" s="604"/>
      <c r="AD134" s="604"/>
      <c r="AE134" s="604"/>
      <c r="AF134" s="604"/>
      <c r="AG134" s="604"/>
      <c r="AH134" s="604"/>
      <c r="AI134" s="604"/>
    </row>
    <row r="135" spans="1:35" s="606" customFormat="1" x14ac:dyDescent="0.2">
      <c r="A135" s="1304"/>
      <c r="B135" s="1322"/>
      <c r="C135" s="346"/>
      <c r="D135" s="367"/>
      <c r="E135" s="284" t="s">
        <v>4003</v>
      </c>
      <c r="F135" s="285" t="s">
        <v>2518</v>
      </c>
      <c r="G135" s="286">
        <v>0.5</v>
      </c>
      <c r="H135" s="287" t="s">
        <v>2682</v>
      </c>
      <c r="I135" s="279"/>
      <c r="J135" s="363"/>
      <c r="K135" s="289"/>
      <c r="L135" s="604"/>
      <c r="M135" s="604"/>
      <c r="N135" s="604"/>
      <c r="O135" s="604"/>
      <c r="P135" s="604"/>
      <c r="Q135" s="604"/>
      <c r="R135" s="604"/>
      <c r="S135" s="604"/>
      <c r="T135" s="604"/>
      <c r="U135" s="604"/>
      <c r="V135" s="604"/>
      <c r="W135" s="604"/>
      <c r="X135" s="604"/>
      <c r="Y135" s="604"/>
      <c r="Z135" s="604"/>
      <c r="AA135" s="604"/>
      <c r="AB135" s="604"/>
      <c r="AC135" s="604"/>
      <c r="AD135" s="604"/>
      <c r="AE135" s="604"/>
      <c r="AF135" s="604"/>
      <c r="AG135" s="604"/>
      <c r="AH135" s="604"/>
      <c r="AI135" s="604"/>
    </row>
    <row r="136" spans="1:35" s="606" customFormat="1" x14ac:dyDescent="0.2">
      <c r="A136" s="1304"/>
      <c r="B136" s="1322"/>
      <c r="C136" s="346"/>
      <c r="D136" s="447"/>
      <c r="E136" s="284" t="s">
        <v>4010</v>
      </c>
      <c r="F136" s="366" t="s">
        <v>2647</v>
      </c>
      <c r="G136" s="278">
        <v>0.03</v>
      </c>
      <c r="H136" s="279" t="s">
        <v>2683</v>
      </c>
      <c r="I136" s="287"/>
      <c r="J136" s="288"/>
      <c r="K136" s="289"/>
      <c r="L136" s="604"/>
      <c r="M136" s="604"/>
      <c r="N136" s="604"/>
      <c r="O136" s="604"/>
      <c r="P136" s="604"/>
      <c r="Q136" s="604"/>
      <c r="R136" s="604"/>
      <c r="S136" s="604"/>
      <c r="T136" s="604"/>
      <c r="U136" s="604"/>
      <c r="V136" s="604"/>
      <c r="W136" s="604"/>
      <c r="X136" s="604"/>
      <c r="Y136" s="604"/>
      <c r="Z136" s="604"/>
      <c r="AA136" s="604"/>
      <c r="AB136" s="604"/>
      <c r="AC136" s="604"/>
      <c r="AD136" s="604"/>
      <c r="AE136" s="604"/>
      <c r="AF136" s="604"/>
      <c r="AG136" s="604"/>
      <c r="AH136" s="604"/>
      <c r="AI136" s="604"/>
    </row>
    <row r="137" spans="1:35" s="606" customFormat="1" x14ac:dyDescent="0.2">
      <c r="A137" s="1304"/>
      <c r="B137" s="1322"/>
      <c r="C137" s="346"/>
      <c r="D137" s="447"/>
      <c r="E137" s="284" t="s">
        <v>4011</v>
      </c>
      <c r="F137" s="364" t="s">
        <v>2649</v>
      </c>
      <c r="G137" s="286">
        <v>0.21</v>
      </c>
      <c r="H137" s="287" t="s">
        <v>2630</v>
      </c>
      <c r="I137" s="362"/>
      <c r="J137" s="363"/>
      <c r="K137" s="282"/>
      <c r="L137" s="604"/>
      <c r="M137" s="604"/>
      <c r="N137" s="604"/>
      <c r="O137" s="604"/>
      <c r="P137" s="604"/>
      <c r="Q137" s="604"/>
      <c r="R137" s="604"/>
      <c r="S137" s="604"/>
      <c r="T137" s="604"/>
      <c r="U137" s="604"/>
      <c r="V137" s="604"/>
      <c r="W137" s="604"/>
      <c r="X137" s="604"/>
      <c r="Y137" s="604"/>
      <c r="Z137" s="604"/>
      <c r="AA137" s="604"/>
      <c r="AB137" s="604"/>
      <c r="AC137" s="604"/>
      <c r="AD137" s="604"/>
      <c r="AE137" s="604"/>
      <c r="AF137" s="604"/>
      <c r="AG137" s="604"/>
      <c r="AH137" s="604"/>
      <c r="AI137" s="604"/>
    </row>
    <row r="138" spans="1:35" s="606" customFormat="1" ht="30" x14ac:dyDescent="0.2">
      <c r="A138" s="1304"/>
      <c r="B138" s="1322"/>
      <c r="C138" s="346"/>
      <c r="D138" s="447"/>
      <c r="E138" s="320" t="s">
        <v>2650</v>
      </c>
      <c r="F138" s="285" t="s">
        <v>2651</v>
      </c>
      <c r="G138" s="383">
        <v>0.92</v>
      </c>
      <c r="H138" s="287" t="s">
        <v>2684</v>
      </c>
      <c r="I138" s="362"/>
      <c r="J138" s="363"/>
      <c r="K138" s="282"/>
      <c r="L138" s="604"/>
      <c r="M138" s="604"/>
      <c r="N138" s="604"/>
      <c r="O138" s="604"/>
      <c r="P138" s="604"/>
      <c r="Q138" s="604"/>
      <c r="R138" s="604"/>
      <c r="S138" s="604"/>
      <c r="T138" s="604"/>
      <c r="U138" s="604"/>
      <c r="V138" s="604"/>
      <c r="W138" s="604"/>
      <c r="X138" s="604"/>
      <c r="Y138" s="604"/>
      <c r="Z138" s="604"/>
      <c r="AA138" s="604"/>
      <c r="AB138" s="604"/>
      <c r="AC138" s="604"/>
      <c r="AD138" s="604"/>
      <c r="AE138" s="604"/>
      <c r="AF138" s="604"/>
      <c r="AG138" s="604"/>
      <c r="AH138" s="604"/>
      <c r="AI138" s="604"/>
    </row>
    <row r="139" spans="1:35" s="606" customFormat="1" ht="30" x14ac:dyDescent="0.2">
      <c r="A139" s="1304"/>
      <c r="B139" s="1322"/>
      <c r="C139" s="346"/>
      <c r="D139" s="447"/>
      <c r="E139" s="320" t="s">
        <v>2653</v>
      </c>
      <c r="F139" s="366" t="s">
        <v>2654</v>
      </c>
      <c r="G139" s="383">
        <v>1.71</v>
      </c>
      <c r="H139" s="287" t="s">
        <v>2685</v>
      </c>
      <c r="I139" s="362"/>
      <c r="J139" s="363"/>
      <c r="K139" s="282"/>
      <c r="L139" s="604"/>
      <c r="M139" s="604"/>
      <c r="N139" s="604"/>
      <c r="O139" s="604"/>
      <c r="P139" s="604"/>
      <c r="Q139" s="604"/>
      <c r="R139" s="604"/>
      <c r="S139" s="604"/>
      <c r="T139" s="604"/>
      <c r="U139" s="604"/>
      <c r="V139" s="604"/>
      <c r="W139" s="604"/>
      <c r="X139" s="604"/>
      <c r="Y139" s="604"/>
      <c r="Z139" s="604"/>
      <c r="AA139" s="604"/>
      <c r="AB139" s="604"/>
      <c r="AC139" s="604"/>
      <c r="AD139" s="604"/>
      <c r="AE139" s="604"/>
      <c r="AF139" s="604"/>
      <c r="AG139" s="604"/>
      <c r="AH139" s="604"/>
      <c r="AI139" s="604"/>
    </row>
    <row r="140" spans="1:35" s="606" customFormat="1" x14ac:dyDescent="0.2">
      <c r="A140" s="1304"/>
      <c r="B140" s="1322"/>
      <c r="C140" s="346"/>
      <c r="D140" s="447"/>
      <c r="E140" s="284" t="s">
        <v>4011</v>
      </c>
      <c r="F140" s="366" t="s">
        <v>2656</v>
      </c>
      <c r="G140" s="286">
        <v>0.46</v>
      </c>
      <c r="H140" s="287" t="s">
        <v>2522</v>
      </c>
      <c r="I140" s="362"/>
      <c r="J140" s="363"/>
      <c r="K140" s="282"/>
      <c r="L140" s="604"/>
      <c r="M140" s="604"/>
      <c r="N140" s="604"/>
      <c r="O140" s="604"/>
      <c r="P140" s="604"/>
      <c r="Q140" s="604"/>
      <c r="R140" s="604"/>
      <c r="S140" s="604"/>
      <c r="T140" s="604"/>
      <c r="U140" s="604"/>
      <c r="V140" s="604"/>
      <c r="W140" s="604"/>
      <c r="X140" s="604"/>
      <c r="Y140" s="604"/>
      <c r="Z140" s="604"/>
      <c r="AA140" s="604"/>
      <c r="AB140" s="604"/>
      <c r="AC140" s="604"/>
      <c r="AD140" s="604"/>
      <c r="AE140" s="604"/>
      <c r="AF140" s="604"/>
      <c r="AG140" s="604"/>
      <c r="AH140" s="604"/>
      <c r="AI140" s="604"/>
    </row>
    <row r="141" spans="1:35" s="606" customFormat="1" x14ac:dyDescent="0.2">
      <c r="A141" s="1304"/>
      <c r="B141" s="1322"/>
      <c r="C141" s="384"/>
      <c r="D141" s="447"/>
      <c r="E141" s="284" t="s">
        <v>4012</v>
      </c>
      <c r="F141" s="285" t="s">
        <v>2657</v>
      </c>
      <c r="G141" s="286">
        <v>2</v>
      </c>
      <c r="H141" s="287" t="s">
        <v>2686</v>
      </c>
      <c r="I141" s="362"/>
      <c r="J141" s="363"/>
      <c r="K141" s="282"/>
      <c r="L141" s="604"/>
      <c r="M141" s="604"/>
      <c r="N141" s="604"/>
      <c r="O141" s="604"/>
      <c r="P141" s="604"/>
      <c r="Q141" s="604"/>
      <c r="R141" s="604"/>
      <c r="S141" s="604"/>
      <c r="T141" s="604"/>
      <c r="U141" s="604"/>
      <c r="V141" s="604"/>
      <c r="W141" s="604"/>
      <c r="X141" s="604"/>
      <c r="Y141" s="604"/>
      <c r="Z141" s="604"/>
      <c r="AA141" s="604"/>
      <c r="AB141" s="604"/>
      <c r="AC141" s="604"/>
      <c r="AD141" s="604"/>
      <c r="AE141" s="604"/>
      <c r="AF141" s="604"/>
      <c r="AG141" s="604"/>
      <c r="AH141" s="604"/>
      <c r="AI141" s="604"/>
    </row>
    <row r="142" spans="1:35" s="606" customFormat="1" ht="30" x14ac:dyDescent="0.2">
      <c r="A142" s="1304"/>
      <c r="B142" s="1322"/>
      <c r="C142" s="384"/>
      <c r="D142" s="447"/>
      <c r="E142" s="284" t="s">
        <v>4013</v>
      </c>
      <c r="F142" s="285" t="s">
        <v>2658</v>
      </c>
      <c r="G142" s="286">
        <v>3.55</v>
      </c>
      <c r="H142" s="287" t="s">
        <v>2687</v>
      </c>
      <c r="I142" s="287"/>
      <c r="J142" s="363"/>
      <c r="K142" s="282"/>
      <c r="L142" s="604"/>
      <c r="M142" s="604"/>
      <c r="N142" s="604"/>
      <c r="O142" s="604"/>
      <c r="P142" s="604"/>
      <c r="Q142" s="604"/>
      <c r="R142" s="604"/>
      <c r="S142" s="604"/>
      <c r="T142" s="604"/>
      <c r="U142" s="604"/>
      <c r="V142" s="604"/>
      <c r="W142" s="604"/>
      <c r="X142" s="604"/>
      <c r="Y142" s="604"/>
      <c r="Z142" s="604"/>
      <c r="AA142" s="604"/>
      <c r="AB142" s="604"/>
      <c r="AC142" s="604"/>
      <c r="AD142" s="604"/>
      <c r="AE142" s="604"/>
      <c r="AF142" s="604"/>
      <c r="AG142" s="604"/>
      <c r="AH142" s="604"/>
      <c r="AI142" s="604"/>
    </row>
    <row r="143" spans="1:35" s="606" customFormat="1" ht="30" x14ac:dyDescent="0.2">
      <c r="A143" s="1304"/>
      <c r="B143" s="1322"/>
      <c r="C143" s="384"/>
      <c r="D143" s="447"/>
      <c r="E143" s="284" t="s">
        <v>2660</v>
      </c>
      <c r="F143" s="285" t="s">
        <v>2661</v>
      </c>
      <c r="G143" s="284">
        <v>0.5</v>
      </c>
      <c r="H143" s="385" t="s">
        <v>2511</v>
      </c>
      <c r="I143" s="362"/>
      <c r="J143" s="363"/>
      <c r="K143" s="282"/>
      <c r="L143" s="604"/>
      <c r="M143" s="604"/>
      <c r="N143" s="604"/>
      <c r="O143" s="604"/>
      <c r="P143" s="604"/>
      <c r="Q143" s="604"/>
      <c r="R143" s="604"/>
      <c r="S143" s="604"/>
      <c r="T143" s="604"/>
      <c r="U143" s="604"/>
      <c r="V143" s="604"/>
      <c r="W143" s="604"/>
      <c r="X143" s="604"/>
      <c r="Y143" s="604"/>
      <c r="Z143" s="604"/>
      <c r="AA143" s="604"/>
      <c r="AB143" s="604"/>
      <c r="AC143" s="604"/>
      <c r="AD143" s="604"/>
      <c r="AE143" s="604"/>
      <c r="AF143" s="604"/>
      <c r="AG143" s="604"/>
      <c r="AH143" s="604"/>
      <c r="AI143" s="604"/>
    </row>
    <row r="144" spans="1:35" s="606" customFormat="1" x14ac:dyDescent="0.2">
      <c r="A144" s="1304"/>
      <c r="B144" s="1322"/>
      <c r="C144" s="384"/>
      <c r="D144" s="447"/>
      <c r="E144" s="284" t="s">
        <v>4015</v>
      </c>
      <c r="F144" s="364" t="s">
        <v>2688</v>
      </c>
      <c r="G144" s="286">
        <v>1.1599999999999999</v>
      </c>
      <c r="H144" s="287" t="s">
        <v>2689</v>
      </c>
      <c r="I144" s="362"/>
      <c r="J144" s="363"/>
      <c r="K144" s="282"/>
      <c r="L144" s="604"/>
      <c r="M144" s="604"/>
      <c r="N144" s="604"/>
      <c r="O144" s="604"/>
      <c r="P144" s="604"/>
      <c r="Q144" s="604"/>
      <c r="R144" s="604"/>
      <c r="S144" s="604"/>
      <c r="T144" s="604"/>
      <c r="U144" s="604"/>
      <c r="V144" s="604"/>
      <c r="W144" s="604"/>
      <c r="X144" s="604"/>
      <c r="Y144" s="604"/>
      <c r="Z144" s="604"/>
      <c r="AA144" s="604"/>
      <c r="AB144" s="604"/>
      <c r="AC144" s="604"/>
      <c r="AD144" s="604"/>
      <c r="AE144" s="604"/>
      <c r="AF144" s="604"/>
      <c r="AG144" s="604"/>
      <c r="AH144" s="604"/>
      <c r="AI144" s="604"/>
    </row>
    <row r="145" spans="1:35" s="606" customFormat="1" x14ac:dyDescent="0.2">
      <c r="A145" s="1304"/>
      <c r="B145" s="1322"/>
      <c r="C145" s="384"/>
      <c r="D145" s="447"/>
      <c r="E145" s="284" t="s">
        <v>2864</v>
      </c>
      <c r="F145" s="364" t="s">
        <v>2690</v>
      </c>
      <c r="G145" s="383">
        <v>1.7</v>
      </c>
      <c r="H145" s="287" t="s">
        <v>2508</v>
      </c>
      <c r="I145" s="362"/>
      <c r="J145" s="363"/>
      <c r="K145" s="282"/>
      <c r="L145" s="604"/>
      <c r="M145" s="604"/>
      <c r="N145" s="604"/>
      <c r="O145" s="604"/>
      <c r="P145" s="604"/>
      <c r="Q145" s="604"/>
      <c r="R145" s="604"/>
      <c r="S145" s="604"/>
      <c r="T145" s="604"/>
      <c r="U145" s="604"/>
      <c r="V145" s="604"/>
      <c r="W145" s="604"/>
      <c r="X145" s="604"/>
      <c r="Y145" s="604"/>
      <c r="Z145" s="604"/>
      <c r="AA145" s="604"/>
      <c r="AB145" s="604"/>
      <c r="AC145" s="604"/>
      <c r="AD145" s="604"/>
      <c r="AE145" s="604"/>
      <c r="AF145" s="604"/>
      <c r="AG145" s="604"/>
      <c r="AH145" s="604"/>
      <c r="AI145" s="604"/>
    </row>
    <row r="146" spans="1:35" s="606" customFormat="1" x14ac:dyDescent="0.2">
      <c r="A146" s="1304"/>
      <c r="B146" s="1322"/>
      <c r="C146" s="384"/>
      <c r="D146" s="447"/>
      <c r="E146" s="284" t="s">
        <v>2584</v>
      </c>
      <c r="F146" s="285" t="s">
        <v>2585</v>
      </c>
      <c r="G146" s="286">
        <v>1.53</v>
      </c>
      <c r="H146" s="287" t="s">
        <v>2503</v>
      </c>
      <c r="I146" s="362"/>
      <c r="J146" s="363"/>
      <c r="K146" s="282"/>
      <c r="L146" s="604"/>
      <c r="M146" s="604"/>
      <c r="N146" s="604"/>
      <c r="O146" s="604"/>
      <c r="P146" s="604"/>
      <c r="Q146" s="604"/>
      <c r="R146" s="604"/>
      <c r="S146" s="604"/>
      <c r="T146" s="604"/>
      <c r="U146" s="604"/>
      <c r="V146" s="604"/>
      <c r="W146" s="604"/>
      <c r="X146" s="604"/>
      <c r="Y146" s="604"/>
      <c r="Z146" s="604"/>
      <c r="AA146" s="604"/>
      <c r="AB146" s="604"/>
      <c r="AC146" s="604"/>
      <c r="AD146" s="604"/>
      <c r="AE146" s="604"/>
      <c r="AF146" s="604"/>
      <c r="AG146" s="604"/>
      <c r="AH146" s="604"/>
      <c r="AI146" s="604"/>
    </row>
    <row r="147" spans="1:35" s="606" customFormat="1" x14ac:dyDescent="0.2">
      <c r="A147" s="1304"/>
      <c r="B147" s="1322"/>
      <c r="C147" s="384"/>
      <c r="D147" s="447"/>
      <c r="E147" s="284" t="s">
        <v>2847</v>
      </c>
      <c r="F147" s="285" t="s">
        <v>2587</v>
      </c>
      <c r="G147" s="286">
        <v>0.25</v>
      </c>
      <c r="H147" s="287" t="s">
        <v>2503</v>
      </c>
      <c r="I147" s="362"/>
      <c r="J147" s="363"/>
      <c r="K147" s="282"/>
      <c r="L147" s="604"/>
      <c r="M147" s="604"/>
      <c r="N147" s="604"/>
      <c r="O147" s="604"/>
      <c r="P147" s="604"/>
      <c r="Q147" s="604"/>
      <c r="R147" s="604"/>
      <c r="S147" s="604"/>
      <c r="T147" s="604"/>
      <c r="U147" s="604"/>
      <c r="V147" s="604"/>
      <c r="W147" s="604"/>
      <c r="X147" s="604"/>
      <c r="Y147" s="604"/>
      <c r="Z147" s="604"/>
      <c r="AA147" s="604"/>
      <c r="AB147" s="604"/>
      <c r="AC147" s="604"/>
      <c r="AD147" s="604"/>
      <c r="AE147" s="604"/>
      <c r="AF147" s="604"/>
      <c r="AG147" s="604"/>
      <c r="AH147" s="604"/>
      <c r="AI147" s="604"/>
    </row>
    <row r="148" spans="1:35" s="606" customFormat="1" ht="30" x14ac:dyDescent="0.2">
      <c r="A148" s="1304"/>
      <c r="B148" s="1322"/>
      <c r="C148" s="384"/>
      <c r="D148" s="447"/>
      <c r="E148" s="320" t="s">
        <v>2588</v>
      </c>
      <c r="F148" s="285" t="s">
        <v>2589</v>
      </c>
      <c r="G148" s="383">
        <v>1.53</v>
      </c>
      <c r="H148" s="287" t="s">
        <v>2691</v>
      </c>
      <c r="I148" s="290"/>
      <c r="J148" s="288"/>
      <c r="K148" s="289"/>
      <c r="L148" s="604"/>
      <c r="M148" s="604"/>
      <c r="N148" s="604"/>
      <c r="O148" s="604"/>
      <c r="P148" s="604"/>
      <c r="Q148" s="604"/>
      <c r="R148" s="604"/>
      <c r="S148" s="604"/>
      <c r="T148" s="604"/>
      <c r="U148" s="604"/>
      <c r="V148" s="604"/>
      <c r="W148" s="604"/>
      <c r="X148" s="604"/>
      <c r="Y148" s="604"/>
      <c r="Z148" s="604"/>
      <c r="AA148" s="604"/>
      <c r="AB148" s="604"/>
      <c r="AC148" s="604"/>
      <c r="AD148" s="604"/>
      <c r="AE148" s="604"/>
      <c r="AF148" s="604"/>
      <c r="AG148" s="604"/>
      <c r="AH148" s="604"/>
      <c r="AI148" s="604"/>
    </row>
    <row r="149" spans="1:35" s="606" customFormat="1" ht="30" x14ac:dyDescent="0.2">
      <c r="A149" s="1304"/>
      <c r="B149" s="1322"/>
      <c r="C149" s="384"/>
      <c r="D149" s="447"/>
      <c r="E149" s="284" t="s">
        <v>2593</v>
      </c>
      <c r="F149" s="366" t="s">
        <v>2594</v>
      </c>
      <c r="G149" s="278">
        <v>1.95</v>
      </c>
      <c r="H149" s="279" t="s">
        <v>2648</v>
      </c>
      <c r="I149" s="290"/>
      <c r="J149" s="288"/>
      <c r="K149" s="289"/>
      <c r="L149" s="604"/>
      <c r="M149" s="604"/>
      <c r="N149" s="604"/>
      <c r="O149" s="604"/>
      <c r="P149" s="604"/>
      <c r="Q149" s="604"/>
      <c r="R149" s="604"/>
      <c r="S149" s="604"/>
      <c r="T149" s="604"/>
      <c r="U149" s="604"/>
      <c r="V149" s="604"/>
      <c r="W149" s="604"/>
      <c r="X149" s="604"/>
      <c r="Y149" s="604"/>
      <c r="Z149" s="604"/>
      <c r="AA149" s="604"/>
      <c r="AB149" s="604"/>
      <c r="AC149" s="604"/>
      <c r="AD149" s="604"/>
      <c r="AE149" s="604"/>
      <c r="AF149" s="604"/>
      <c r="AG149" s="604"/>
      <c r="AH149" s="604"/>
      <c r="AI149" s="604"/>
    </row>
    <row r="150" spans="1:35" s="606" customFormat="1" ht="30" x14ac:dyDescent="0.2">
      <c r="A150" s="1304"/>
      <c r="B150" s="1322"/>
      <c r="C150" s="384"/>
      <c r="D150" s="447"/>
      <c r="E150" s="284" t="s">
        <v>2596</v>
      </c>
      <c r="F150" s="285" t="s">
        <v>2597</v>
      </c>
      <c r="G150" s="286">
        <v>1.85</v>
      </c>
      <c r="H150" s="287" t="s">
        <v>2692</v>
      </c>
      <c r="I150" s="362"/>
      <c r="J150" s="363"/>
      <c r="K150" s="394"/>
      <c r="L150" s="604"/>
      <c r="M150" s="604"/>
      <c r="N150" s="604"/>
      <c r="O150" s="604"/>
      <c r="P150" s="604"/>
      <c r="Q150" s="604"/>
      <c r="R150" s="604"/>
      <c r="S150" s="604"/>
      <c r="T150" s="604"/>
      <c r="U150" s="604"/>
      <c r="V150" s="604"/>
      <c r="W150" s="604"/>
      <c r="X150" s="604"/>
      <c r="Y150" s="604"/>
      <c r="Z150" s="604"/>
      <c r="AA150" s="604"/>
      <c r="AB150" s="604"/>
      <c r="AC150" s="604"/>
      <c r="AD150" s="604"/>
      <c r="AE150" s="604"/>
      <c r="AF150" s="604"/>
      <c r="AG150" s="604"/>
      <c r="AH150" s="604"/>
      <c r="AI150" s="604"/>
    </row>
    <row r="151" spans="1:35" s="606" customFormat="1" ht="45" x14ac:dyDescent="0.2">
      <c r="A151" s="1304"/>
      <c r="B151" s="1322"/>
      <c r="C151" s="384"/>
      <c r="D151" s="447"/>
      <c r="E151" s="284" t="s">
        <v>2599</v>
      </c>
      <c r="F151" s="285" t="s">
        <v>2600</v>
      </c>
      <c r="G151" s="286">
        <v>2.5</v>
      </c>
      <c r="H151" s="287" t="s">
        <v>2693</v>
      </c>
      <c r="I151" s="362"/>
      <c r="J151" s="363"/>
      <c r="K151" s="386"/>
      <c r="L151" s="604"/>
      <c r="M151" s="604"/>
      <c r="N151" s="604"/>
      <c r="O151" s="604"/>
      <c r="P151" s="604"/>
      <c r="Q151" s="604"/>
      <c r="R151" s="604"/>
      <c r="S151" s="604"/>
      <c r="T151" s="604"/>
      <c r="U151" s="604"/>
      <c r="V151" s="604"/>
      <c r="W151" s="604"/>
      <c r="X151" s="604"/>
      <c r="Y151" s="604"/>
      <c r="Z151" s="604"/>
      <c r="AA151" s="604"/>
      <c r="AB151" s="604"/>
      <c r="AC151" s="604"/>
      <c r="AD151" s="604"/>
      <c r="AE151" s="604"/>
      <c r="AF151" s="604"/>
      <c r="AG151" s="604"/>
      <c r="AH151" s="604"/>
      <c r="AI151" s="604"/>
    </row>
    <row r="152" spans="1:35" s="606" customFormat="1" ht="30" x14ac:dyDescent="0.2">
      <c r="A152" s="1304"/>
      <c r="B152" s="1322"/>
      <c r="C152" s="384"/>
      <c r="D152" s="447"/>
      <c r="E152" s="284" t="s">
        <v>2608</v>
      </c>
      <c r="F152" s="285" t="s">
        <v>2609</v>
      </c>
      <c r="G152" s="286">
        <v>3.35</v>
      </c>
      <c r="H152" s="287" t="s">
        <v>2694</v>
      </c>
      <c r="I152" s="362"/>
      <c r="J152" s="363"/>
      <c r="K152" s="386"/>
      <c r="L152" s="604"/>
      <c r="M152" s="604"/>
      <c r="N152" s="604"/>
      <c r="O152" s="604"/>
      <c r="P152" s="604"/>
      <c r="Q152" s="604"/>
      <c r="R152" s="604"/>
      <c r="S152" s="604"/>
      <c r="T152" s="604"/>
      <c r="U152" s="604"/>
      <c r="V152" s="604"/>
      <c r="W152" s="604"/>
      <c r="X152" s="604"/>
      <c r="Y152" s="604"/>
      <c r="Z152" s="604"/>
      <c r="AA152" s="604"/>
      <c r="AB152" s="604"/>
      <c r="AC152" s="604"/>
      <c r="AD152" s="604"/>
      <c r="AE152" s="604"/>
      <c r="AF152" s="604"/>
      <c r="AG152" s="604"/>
      <c r="AH152" s="604"/>
      <c r="AI152" s="604"/>
    </row>
    <row r="153" spans="1:35" s="606" customFormat="1" ht="30" x14ac:dyDescent="0.2">
      <c r="A153" s="1304"/>
      <c r="B153" s="1322"/>
      <c r="C153" s="384"/>
      <c r="D153" s="447"/>
      <c r="E153" s="284" t="s">
        <v>2611</v>
      </c>
      <c r="F153" s="364" t="s">
        <v>2612</v>
      </c>
      <c r="G153" s="286">
        <v>3.75</v>
      </c>
      <c r="H153" s="287" t="s">
        <v>2695</v>
      </c>
      <c r="I153" s="362"/>
      <c r="J153" s="363"/>
      <c r="K153" s="282"/>
      <c r="L153" s="604"/>
      <c r="M153" s="604"/>
      <c r="N153" s="604"/>
      <c r="O153" s="604"/>
      <c r="P153" s="604"/>
      <c r="Q153" s="604"/>
      <c r="R153" s="604"/>
      <c r="S153" s="604"/>
      <c r="T153" s="604"/>
      <c r="U153" s="604"/>
      <c r="V153" s="604"/>
      <c r="W153" s="604"/>
      <c r="X153" s="604"/>
      <c r="Y153" s="604"/>
      <c r="Z153" s="604"/>
      <c r="AA153" s="604"/>
      <c r="AB153" s="604"/>
      <c r="AC153" s="604"/>
      <c r="AD153" s="604"/>
      <c r="AE153" s="604"/>
      <c r="AF153" s="604"/>
      <c r="AG153" s="604"/>
      <c r="AH153" s="604"/>
      <c r="AI153" s="604"/>
    </row>
    <row r="154" spans="1:35" s="606" customFormat="1" x14ac:dyDescent="0.2">
      <c r="A154" s="1304"/>
      <c r="B154" s="1322"/>
      <c r="C154" s="384"/>
      <c r="D154" s="447"/>
      <c r="E154" s="284" t="s">
        <v>4014</v>
      </c>
      <c r="F154" s="285" t="s">
        <v>2673</v>
      </c>
      <c r="G154" s="286">
        <v>1.5</v>
      </c>
      <c r="H154" s="287" t="s">
        <v>2674</v>
      </c>
      <c r="I154" s="362"/>
      <c r="J154" s="363"/>
      <c r="K154" s="387"/>
      <c r="L154" s="604"/>
      <c r="M154" s="604"/>
      <c r="N154" s="604"/>
      <c r="O154" s="604"/>
      <c r="P154" s="604"/>
      <c r="Q154" s="604"/>
      <c r="R154" s="604"/>
      <c r="S154" s="604"/>
      <c r="T154" s="604"/>
      <c r="U154" s="604"/>
      <c r="V154" s="604"/>
      <c r="W154" s="604"/>
      <c r="X154" s="604"/>
      <c r="Y154" s="604"/>
      <c r="Z154" s="604"/>
      <c r="AA154" s="604"/>
      <c r="AB154" s="604"/>
      <c r="AC154" s="604"/>
      <c r="AD154" s="604"/>
      <c r="AE154" s="604"/>
      <c r="AF154" s="604"/>
      <c r="AG154" s="604"/>
      <c r="AH154" s="604"/>
      <c r="AI154" s="604"/>
    </row>
    <row r="155" spans="1:35" s="606" customFormat="1" ht="15.75" thickBot="1" x14ac:dyDescent="0.25">
      <c r="A155" s="1305"/>
      <c r="B155" s="1323"/>
      <c r="C155" s="388"/>
      <c r="D155" s="389"/>
      <c r="E155" s="408"/>
      <c r="F155" s="440" t="s">
        <v>2493</v>
      </c>
      <c r="G155" s="409"/>
      <c r="H155" s="328" t="s">
        <v>2696</v>
      </c>
      <c r="I155" s="328" t="s">
        <v>2697</v>
      </c>
      <c r="J155" s="525" t="s">
        <v>2698</v>
      </c>
      <c r="K155" s="390" t="s">
        <v>2526</v>
      </c>
      <c r="L155" s="604"/>
      <c r="M155" s="604"/>
      <c r="N155" s="604"/>
      <c r="O155" s="604"/>
      <c r="P155" s="604"/>
      <c r="Q155" s="604"/>
      <c r="R155" s="604"/>
      <c r="S155" s="604"/>
      <c r="T155" s="604"/>
      <c r="U155" s="604"/>
      <c r="V155" s="604"/>
      <c r="W155" s="604"/>
      <c r="X155" s="604"/>
      <c r="Y155" s="604"/>
      <c r="Z155" s="604"/>
      <c r="AA155" s="604"/>
      <c r="AB155" s="604"/>
      <c r="AC155" s="604"/>
      <c r="AD155" s="604"/>
      <c r="AE155" s="604"/>
      <c r="AF155" s="604"/>
      <c r="AG155" s="604"/>
      <c r="AH155" s="604"/>
      <c r="AI155" s="604"/>
    </row>
    <row r="156" spans="1:35" s="606" customFormat="1" x14ac:dyDescent="0.2">
      <c r="A156" s="1303" t="s">
        <v>2699</v>
      </c>
      <c r="B156" s="1321" t="s">
        <v>2700</v>
      </c>
      <c r="C156" s="374" t="s">
        <v>2622</v>
      </c>
      <c r="D156" s="375" t="s">
        <v>2623</v>
      </c>
      <c r="E156" s="444" t="s">
        <v>3989</v>
      </c>
      <c r="F156" s="412" t="s">
        <v>2484</v>
      </c>
      <c r="G156" s="302">
        <v>1.95</v>
      </c>
      <c r="H156" s="456" t="s">
        <v>2485</v>
      </c>
      <c r="I156" s="626"/>
      <c r="J156" s="498"/>
      <c r="K156" s="391"/>
      <c r="L156" s="604"/>
      <c r="M156" s="604"/>
      <c r="N156" s="604"/>
      <c r="O156" s="604"/>
      <c r="P156" s="604"/>
      <c r="Q156" s="604"/>
      <c r="R156" s="604"/>
      <c r="S156" s="604"/>
      <c r="T156" s="604"/>
      <c r="U156" s="604"/>
      <c r="V156" s="604"/>
      <c r="W156" s="604"/>
      <c r="X156" s="604"/>
      <c r="Y156" s="604"/>
      <c r="Z156" s="604"/>
      <c r="AA156" s="604"/>
      <c r="AB156" s="604"/>
      <c r="AC156" s="604"/>
      <c r="AD156" s="604"/>
      <c r="AE156" s="604"/>
      <c r="AF156" s="604"/>
      <c r="AG156" s="604"/>
      <c r="AH156" s="604"/>
      <c r="AI156" s="604"/>
    </row>
    <row r="157" spans="1:35" s="606" customFormat="1" x14ac:dyDescent="0.2">
      <c r="A157" s="1304"/>
      <c r="B157" s="1322"/>
      <c r="C157" s="358" t="s">
        <v>2624</v>
      </c>
      <c r="D157" s="285" t="s">
        <v>2625</v>
      </c>
      <c r="E157" s="284" t="s">
        <v>3990</v>
      </c>
      <c r="F157" s="285" t="s">
        <v>2486</v>
      </c>
      <c r="G157" s="286">
        <v>1.95</v>
      </c>
      <c r="H157" s="287" t="s">
        <v>2485</v>
      </c>
      <c r="I157" s="379"/>
      <c r="J157" s="380"/>
      <c r="K157" s="381"/>
      <c r="L157" s="604"/>
      <c r="M157" s="604"/>
      <c r="N157" s="604"/>
      <c r="O157" s="604"/>
      <c r="P157" s="604"/>
      <c r="Q157" s="604"/>
      <c r="R157" s="604"/>
      <c r="S157" s="604"/>
      <c r="T157" s="604"/>
      <c r="U157" s="604"/>
      <c r="V157" s="604"/>
      <c r="W157" s="604"/>
      <c r="X157" s="604"/>
      <c r="Y157" s="604"/>
      <c r="Z157" s="604"/>
      <c r="AA157" s="604"/>
      <c r="AB157" s="604"/>
      <c r="AC157" s="604"/>
      <c r="AD157" s="604"/>
      <c r="AE157" s="604"/>
      <c r="AF157" s="604"/>
      <c r="AG157" s="604"/>
      <c r="AH157" s="604"/>
      <c r="AI157" s="604"/>
    </row>
    <row r="158" spans="1:35" s="606" customFormat="1" ht="30" x14ac:dyDescent="0.2">
      <c r="A158" s="1304"/>
      <c r="B158" s="1322"/>
      <c r="C158" s="358" t="s">
        <v>2626</v>
      </c>
      <c r="D158" s="320" t="s">
        <v>2627</v>
      </c>
      <c r="E158" s="284" t="s">
        <v>3991</v>
      </c>
      <c r="F158" s="285" t="s">
        <v>2487</v>
      </c>
      <c r="G158" s="286">
        <v>1.68</v>
      </c>
      <c r="H158" s="287" t="s">
        <v>2485</v>
      </c>
      <c r="I158" s="379"/>
      <c r="J158" s="380"/>
      <c r="K158" s="381"/>
      <c r="L158" s="604"/>
      <c r="M158" s="604"/>
      <c r="N158" s="604"/>
      <c r="O158" s="604"/>
      <c r="P158" s="604"/>
      <c r="Q158" s="604"/>
      <c r="R158" s="604"/>
      <c r="S158" s="604"/>
      <c r="T158" s="604"/>
      <c r="U158" s="604"/>
      <c r="V158" s="604"/>
      <c r="W158" s="604"/>
      <c r="X158" s="604"/>
      <c r="Y158" s="604"/>
      <c r="Z158" s="604"/>
      <c r="AA158" s="604"/>
      <c r="AB158" s="604"/>
      <c r="AC158" s="604"/>
      <c r="AD158" s="604"/>
      <c r="AE158" s="604"/>
      <c r="AF158" s="604"/>
      <c r="AG158" s="604"/>
      <c r="AH158" s="604"/>
      <c r="AI158" s="604"/>
    </row>
    <row r="159" spans="1:35" s="606" customFormat="1" ht="30" x14ac:dyDescent="0.2">
      <c r="A159" s="1304"/>
      <c r="B159" s="1322"/>
      <c r="C159" s="358" t="s">
        <v>2628</v>
      </c>
      <c r="D159" s="285" t="s">
        <v>2629</v>
      </c>
      <c r="E159" s="284" t="s">
        <v>3995</v>
      </c>
      <c r="F159" s="285" t="s">
        <v>2502</v>
      </c>
      <c r="G159" s="286">
        <v>1.37</v>
      </c>
      <c r="H159" s="287" t="s">
        <v>2630</v>
      </c>
      <c r="I159" s="379"/>
      <c r="J159" s="380"/>
      <c r="K159" s="381"/>
      <c r="L159" s="604"/>
      <c r="M159" s="604"/>
      <c r="N159" s="604"/>
      <c r="O159" s="604"/>
      <c r="P159" s="604"/>
      <c r="Q159" s="604"/>
      <c r="R159" s="604"/>
      <c r="S159" s="604"/>
      <c r="T159" s="604"/>
      <c r="U159" s="604"/>
      <c r="V159" s="604"/>
      <c r="W159" s="604"/>
      <c r="X159" s="604"/>
      <c r="Y159" s="604"/>
      <c r="Z159" s="604"/>
      <c r="AA159" s="604"/>
      <c r="AB159" s="604"/>
      <c r="AC159" s="604"/>
      <c r="AD159" s="604"/>
      <c r="AE159" s="604"/>
      <c r="AF159" s="604"/>
      <c r="AG159" s="604"/>
      <c r="AH159" s="604"/>
      <c r="AI159" s="604"/>
    </row>
    <row r="160" spans="1:35" s="606" customFormat="1" ht="60" x14ac:dyDescent="0.2">
      <c r="A160" s="1304"/>
      <c r="B160" s="1322"/>
      <c r="C160" s="358" t="s">
        <v>2631</v>
      </c>
      <c r="D160" s="285" t="s">
        <v>2632</v>
      </c>
      <c r="E160" s="446" t="s">
        <v>3996</v>
      </c>
      <c r="F160" s="364" t="s">
        <v>2504</v>
      </c>
      <c r="G160" s="286">
        <v>1.37</v>
      </c>
      <c r="H160" s="287" t="s">
        <v>2630</v>
      </c>
      <c r="I160" s="379"/>
      <c r="J160" s="380"/>
      <c r="K160" s="381"/>
      <c r="L160" s="604"/>
      <c r="M160" s="604"/>
      <c r="N160" s="604"/>
      <c r="O160" s="604"/>
      <c r="P160" s="604"/>
      <c r="Q160" s="604"/>
      <c r="R160" s="604"/>
      <c r="S160" s="604"/>
      <c r="T160" s="604"/>
      <c r="U160" s="604"/>
      <c r="V160" s="604"/>
      <c r="W160" s="604"/>
      <c r="X160" s="604"/>
      <c r="Y160" s="604"/>
      <c r="Z160" s="604"/>
      <c r="AA160" s="604"/>
      <c r="AB160" s="604"/>
      <c r="AC160" s="604"/>
      <c r="AD160" s="604"/>
      <c r="AE160" s="604"/>
      <c r="AF160" s="604"/>
      <c r="AG160" s="604"/>
      <c r="AH160" s="604"/>
      <c r="AI160" s="604"/>
    </row>
    <row r="161" spans="1:35" s="606" customFormat="1" x14ac:dyDescent="0.2">
      <c r="A161" s="1304"/>
      <c r="B161" s="1322"/>
      <c r="C161" s="358" t="s">
        <v>2633</v>
      </c>
      <c r="D161" s="285" t="s">
        <v>2634</v>
      </c>
      <c r="E161" s="284" t="s">
        <v>3997</v>
      </c>
      <c r="F161" s="285" t="s">
        <v>2505</v>
      </c>
      <c r="G161" s="286">
        <v>1.18</v>
      </c>
      <c r="H161" s="287" t="s">
        <v>2630</v>
      </c>
      <c r="I161" s="379"/>
      <c r="J161" s="380"/>
      <c r="K161" s="381"/>
      <c r="L161" s="604"/>
      <c r="M161" s="604"/>
      <c r="N161" s="604"/>
      <c r="O161" s="604"/>
      <c r="P161" s="604"/>
      <c r="Q161" s="604"/>
      <c r="R161" s="604"/>
      <c r="S161" s="604"/>
      <c r="T161" s="604"/>
      <c r="U161" s="604"/>
      <c r="V161" s="604"/>
      <c r="W161" s="604"/>
      <c r="X161" s="604"/>
      <c r="Y161" s="604"/>
      <c r="Z161" s="604"/>
      <c r="AA161" s="604"/>
      <c r="AB161" s="604"/>
      <c r="AC161" s="604"/>
      <c r="AD161" s="604"/>
      <c r="AE161" s="604"/>
      <c r="AF161" s="604"/>
      <c r="AG161" s="604"/>
      <c r="AH161" s="604"/>
      <c r="AI161" s="604"/>
    </row>
    <row r="162" spans="1:35" s="606" customFormat="1" x14ac:dyDescent="0.2">
      <c r="A162" s="1304"/>
      <c r="B162" s="1322"/>
      <c r="C162" s="358" t="s">
        <v>2635</v>
      </c>
      <c r="D162" s="285" t="s">
        <v>2636</v>
      </c>
      <c r="E162" s="382"/>
      <c r="F162" s="361" t="s">
        <v>2506</v>
      </c>
      <c r="G162" s="278"/>
      <c r="H162" s="279"/>
      <c r="I162" s="279"/>
      <c r="J162" s="363"/>
      <c r="K162" s="282"/>
      <c r="L162" s="604"/>
      <c r="M162" s="604"/>
      <c r="N162" s="604"/>
      <c r="O162" s="604"/>
      <c r="P162" s="604"/>
      <c r="Q162" s="604"/>
      <c r="R162" s="604"/>
      <c r="S162" s="604"/>
      <c r="T162" s="604"/>
      <c r="U162" s="604"/>
      <c r="V162" s="604"/>
      <c r="W162" s="604"/>
      <c r="X162" s="604"/>
      <c r="Y162" s="604"/>
      <c r="Z162" s="604"/>
      <c r="AA162" s="604"/>
      <c r="AB162" s="604"/>
      <c r="AC162" s="604"/>
      <c r="AD162" s="604"/>
      <c r="AE162" s="604"/>
      <c r="AF162" s="604"/>
      <c r="AG162" s="604"/>
      <c r="AH162" s="604"/>
      <c r="AI162" s="604"/>
    </row>
    <row r="163" spans="1:35" s="606" customFormat="1" x14ac:dyDescent="0.2">
      <c r="A163" s="1304"/>
      <c r="B163" s="1322"/>
      <c r="C163" s="358" t="s">
        <v>2637</v>
      </c>
      <c r="D163" s="285" t="s">
        <v>2638</v>
      </c>
      <c r="E163" s="284" t="s">
        <v>4000</v>
      </c>
      <c r="F163" s="285" t="s">
        <v>2512</v>
      </c>
      <c r="G163" s="286">
        <v>0.42</v>
      </c>
      <c r="H163" s="287" t="s">
        <v>2503</v>
      </c>
      <c r="I163" s="287"/>
      <c r="J163" s="288"/>
      <c r="K163" s="289"/>
      <c r="L163" s="604"/>
      <c r="M163" s="604"/>
      <c r="N163" s="604"/>
      <c r="O163" s="604"/>
      <c r="P163" s="604"/>
      <c r="Q163" s="604"/>
      <c r="R163" s="604"/>
      <c r="S163" s="604"/>
      <c r="T163" s="604"/>
      <c r="U163" s="604"/>
      <c r="V163" s="604"/>
      <c r="W163" s="604"/>
      <c r="X163" s="604"/>
      <c r="Y163" s="604"/>
      <c r="Z163" s="604"/>
      <c r="AA163" s="604"/>
      <c r="AB163" s="604"/>
      <c r="AC163" s="604"/>
      <c r="AD163" s="604"/>
      <c r="AE163" s="604"/>
      <c r="AF163" s="604"/>
      <c r="AG163" s="604"/>
      <c r="AH163" s="604"/>
      <c r="AI163" s="604"/>
    </row>
    <row r="164" spans="1:35" s="606" customFormat="1" ht="30" x14ac:dyDescent="0.2">
      <c r="A164" s="1304"/>
      <c r="B164" s="1322"/>
      <c r="C164" s="392" t="s">
        <v>2639</v>
      </c>
      <c r="D164" s="364" t="s">
        <v>2640</v>
      </c>
      <c r="E164" s="284" t="s">
        <v>3998</v>
      </c>
      <c r="F164" s="285" t="s">
        <v>2507</v>
      </c>
      <c r="G164" s="286">
        <v>0.75</v>
      </c>
      <c r="H164" s="287" t="s">
        <v>2641</v>
      </c>
      <c r="I164" s="287"/>
      <c r="J164" s="288"/>
      <c r="K164" s="289"/>
      <c r="L164" s="604"/>
      <c r="M164" s="604"/>
      <c r="N164" s="604"/>
      <c r="O164" s="604"/>
      <c r="P164" s="604"/>
      <c r="Q164" s="604"/>
      <c r="R164" s="604"/>
      <c r="S164" s="604"/>
      <c r="T164" s="604"/>
      <c r="U164" s="604"/>
      <c r="V164" s="604"/>
      <c r="W164" s="604"/>
      <c r="X164" s="604"/>
      <c r="Y164" s="604"/>
      <c r="Z164" s="604"/>
      <c r="AA164" s="604"/>
      <c r="AB164" s="604"/>
      <c r="AC164" s="604"/>
      <c r="AD164" s="604"/>
      <c r="AE164" s="604"/>
      <c r="AF164" s="604"/>
      <c r="AG164" s="604"/>
      <c r="AH164" s="604"/>
      <c r="AI164" s="604"/>
    </row>
    <row r="165" spans="1:35" s="606" customFormat="1" ht="30" x14ac:dyDescent="0.2">
      <c r="A165" s="1304"/>
      <c r="B165" s="1322"/>
      <c r="C165" s="358" t="s">
        <v>2500</v>
      </c>
      <c r="D165" s="285" t="s">
        <v>2501</v>
      </c>
      <c r="E165" s="284" t="s">
        <v>3999</v>
      </c>
      <c r="F165" s="285" t="s">
        <v>2509</v>
      </c>
      <c r="G165" s="286">
        <v>0.75</v>
      </c>
      <c r="H165" s="287" t="s">
        <v>2642</v>
      </c>
      <c r="I165" s="287"/>
      <c r="J165" s="288"/>
      <c r="K165" s="289"/>
      <c r="L165" s="604"/>
      <c r="M165" s="604"/>
      <c r="N165" s="604"/>
      <c r="O165" s="604"/>
      <c r="P165" s="604"/>
      <c r="Q165" s="604"/>
      <c r="R165" s="604"/>
      <c r="S165" s="604"/>
      <c r="T165" s="604"/>
      <c r="U165" s="604"/>
      <c r="V165" s="604"/>
      <c r="W165" s="604"/>
      <c r="X165" s="604"/>
      <c r="Y165" s="604"/>
      <c r="Z165" s="604"/>
      <c r="AA165" s="604"/>
      <c r="AB165" s="604"/>
      <c r="AC165" s="604"/>
      <c r="AD165" s="604"/>
      <c r="AE165" s="604"/>
      <c r="AF165" s="604"/>
      <c r="AG165" s="604"/>
      <c r="AH165" s="604"/>
      <c r="AI165" s="604"/>
    </row>
    <row r="166" spans="1:35" s="606" customFormat="1" ht="30" x14ac:dyDescent="0.2">
      <c r="A166" s="1304"/>
      <c r="B166" s="1322"/>
      <c r="C166" s="395" t="s">
        <v>2498</v>
      </c>
      <c r="D166" s="285" t="s">
        <v>2643</v>
      </c>
      <c r="E166" s="317" t="s">
        <v>2963</v>
      </c>
      <c r="F166" s="452" t="s">
        <v>2510</v>
      </c>
      <c r="G166" s="318">
        <v>0.93</v>
      </c>
      <c r="H166" s="287" t="s">
        <v>2508</v>
      </c>
      <c r="I166" s="287"/>
      <c r="J166" s="288"/>
      <c r="K166" s="289"/>
      <c r="L166" s="604"/>
      <c r="M166" s="604"/>
      <c r="N166" s="604"/>
      <c r="O166" s="604"/>
      <c r="P166" s="604"/>
      <c r="Q166" s="604"/>
      <c r="R166" s="604"/>
      <c r="S166" s="604"/>
      <c r="T166" s="604"/>
      <c r="U166" s="604"/>
      <c r="V166" s="604"/>
      <c r="W166" s="604"/>
      <c r="X166" s="604"/>
      <c r="Y166" s="604"/>
      <c r="Z166" s="604"/>
      <c r="AA166" s="604"/>
      <c r="AB166" s="604"/>
      <c r="AC166" s="604"/>
      <c r="AD166" s="604"/>
      <c r="AE166" s="604"/>
      <c r="AF166" s="604"/>
      <c r="AG166" s="604"/>
      <c r="AH166" s="604"/>
      <c r="AI166" s="604"/>
    </row>
    <row r="167" spans="1:35" s="606" customFormat="1" x14ac:dyDescent="0.2">
      <c r="A167" s="1304"/>
      <c r="B167" s="1322"/>
      <c r="C167" s="346"/>
      <c r="D167" s="447"/>
      <c r="E167" s="284"/>
      <c r="F167" s="292" t="s">
        <v>2513</v>
      </c>
      <c r="G167" s="286"/>
      <c r="H167" s="287"/>
      <c r="I167" s="279"/>
      <c r="J167" s="363"/>
      <c r="K167" s="289"/>
      <c r="L167" s="604"/>
      <c r="M167" s="604"/>
      <c r="N167" s="604"/>
      <c r="O167" s="604"/>
      <c r="P167" s="604"/>
      <c r="Q167" s="604"/>
      <c r="R167" s="604"/>
      <c r="S167" s="604"/>
      <c r="T167" s="604"/>
      <c r="U167" s="604"/>
      <c r="V167" s="604"/>
      <c r="W167" s="604"/>
      <c r="X167" s="604"/>
      <c r="Y167" s="604"/>
      <c r="Z167" s="604"/>
      <c r="AA167" s="604"/>
      <c r="AB167" s="604"/>
      <c r="AC167" s="604"/>
      <c r="AD167" s="604"/>
      <c r="AE167" s="604"/>
      <c r="AF167" s="604"/>
      <c r="AG167" s="604"/>
      <c r="AH167" s="604"/>
      <c r="AI167" s="604"/>
    </row>
    <row r="168" spans="1:35" s="606" customFormat="1" x14ac:dyDescent="0.2">
      <c r="A168" s="1304"/>
      <c r="B168" s="1322"/>
      <c r="C168" s="346"/>
      <c r="D168" s="367"/>
      <c r="E168" s="284" t="s">
        <v>4001</v>
      </c>
      <c r="F168" s="285" t="s">
        <v>2514</v>
      </c>
      <c r="G168" s="286">
        <v>0.96</v>
      </c>
      <c r="H168" s="287" t="s">
        <v>2522</v>
      </c>
      <c r="I168" s="279"/>
      <c r="J168" s="363"/>
      <c r="K168" s="289"/>
      <c r="L168" s="604"/>
      <c r="M168" s="604"/>
      <c r="N168" s="604"/>
      <c r="O168" s="604"/>
      <c r="P168" s="604"/>
      <c r="Q168" s="604"/>
      <c r="R168" s="604"/>
      <c r="S168" s="604"/>
      <c r="T168" s="604"/>
      <c r="U168" s="604"/>
      <c r="V168" s="604"/>
      <c r="W168" s="604"/>
      <c r="X168" s="604"/>
      <c r="Y168" s="604"/>
      <c r="Z168" s="604"/>
      <c r="AA168" s="604"/>
      <c r="AB168" s="604"/>
      <c r="AC168" s="604"/>
      <c r="AD168" s="604"/>
      <c r="AE168" s="604"/>
      <c r="AF168" s="604"/>
      <c r="AG168" s="604"/>
      <c r="AH168" s="604"/>
      <c r="AI168" s="604"/>
    </row>
    <row r="169" spans="1:35" s="606" customFormat="1" x14ac:dyDescent="0.2">
      <c r="A169" s="1304"/>
      <c r="B169" s="1322"/>
      <c r="C169" s="346"/>
      <c r="D169" s="367"/>
      <c r="E169" s="284" t="s">
        <v>4002</v>
      </c>
      <c r="F169" s="285" t="s">
        <v>2516</v>
      </c>
      <c r="G169" s="286">
        <v>0.31</v>
      </c>
      <c r="H169" s="287" t="s">
        <v>2701</v>
      </c>
      <c r="I169" s="279"/>
      <c r="J169" s="363"/>
      <c r="K169" s="289"/>
      <c r="L169" s="604"/>
      <c r="M169" s="604"/>
      <c r="N169" s="604"/>
      <c r="O169" s="604"/>
      <c r="P169" s="604"/>
      <c r="Q169" s="604"/>
      <c r="R169" s="604"/>
      <c r="S169" s="604"/>
      <c r="T169" s="604"/>
      <c r="U169" s="604"/>
      <c r="V169" s="604"/>
      <c r="W169" s="604"/>
      <c r="X169" s="604"/>
      <c r="Y169" s="604"/>
      <c r="Z169" s="604"/>
      <c r="AA169" s="604"/>
      <c r="AB169" s="604"/>
      <c r="AC169" s="604"/>
      <c r="AD169" s="604"/>
      <c r="AE169" s="604"/>
      <c r="AF169" s="604"/>
      <c r="AG169" s="604"/>
      <c r="AH169" s="604"/>
      <c r="AI169" s="604"/>
    </row>
    <row r="170" spans="1:35" s="606" customFormat="1" x14ac:dyDescent="0.2">
      <c r="A170" s="1304"/>
      <c r="B170" s="1322"/>
      <c r="C170" s="346"/>
      <c r="D170" s="367"/>
      <c r="E170" s="284" t="s">
        <v>4003</v>
      </c>
      <c r="F170" s="285" t="s">
        <v>2518</v>
      </c>
      <c r="G170" s="286">
        <v>0.5</v>
      </c>
      <c r="H170" s="287" t="s">
        <v>2522</v>
      </c>
      <c r="I170" s="279"/>
      <c r="J170" s="363"/>
      <c r="K170" s="289"/>
      <c r="L170" s="604"/>
      <c r="M170" s="604"/>
      <c r="N170" s="604"/>
      <c r="O170" s="604"/>
      <c r="P170" s="604"/>
      <c r="Q170" s="604"/>
      <c r="R170" s="604"/>
      <c r="S170" s="604"/>
      <c r="T170" s="604"/>
      <c r="U170" s="604"/>
      <c r="V170" s="604"/>
      <c r="W170" s="604"/>
      <c r="X170" s="604"/>
      <c r="Y170" s="604"/>
      <c r="Z170" s="604"/>
      <c r="AA170" s="604"/>
      <c r="AB170" s="604"/>
      <c r="AC170" s="604"/>
      <c r="AD170" s="604"/>
      <c r="AE170" s="604"/>
      <c r="AF170" s="604"/>
      <c r="AG170" s="604"/>
      <c r="AH170" s="604"/>
      <c r="AI170" s="604"/>
    </row>
    <row r="171" spans="1:35" s="606" customFormat="1" x14ac:dyDescent="0.2">
      <c r="A171" s="1304"/>
      <c r="B171" s="1322"/>
      <c r="C171" s="346"/>
      <c r="D171" s="447"/>
      <c r="E171" s="284" t="s">
        <v>4010</v>
      </c>
      <c r="F171" s="366" t="s">
        <v>2647</v>
      </c>
      <c r="G171" s="278">
        <v>0.03</v>
      </c>
      <c r="H171" s="279" t="s">
        <v>2702</v>
      </c>
      <c r="I171" s="287"/>
      <c r="J171" s="288"/>
      <c r="K171" s="289"/>
      <c r="L171" s="604"/>
      <c r="M171" s="604"/>
      <c r="N171" s="604"/>
      <c r="O171" s="604"/>
      <c r="P171" s="604"/>
      <c r="Q171" s="604"/>
      <c r="R171" s="604"/>
      <c r="S171" s="604"/>
      <c r="T171" s="604"/>
      <c r="U171" s="604"/>
      <c r="V171" s="604"/>
      <c r="W171" s="604"/>
      <c r="X171" s="604"/>
      <c r="Y171" s="604"/>
      <c r="Z171" s="604"/>
      <c r="AA171" s="604"/>
      <c r="AB171" s="604"/>
      <c r="AC171" s="604"/>
      <c r="AD171" s="604"/>
      <c r="AE171" s="604"/>
      <c r="AF171" s="604"/>
      <c r="AG171" s="604"/>
      <c r="AH171" s="604"/>
      <c r="AI171" s="604"/>
    </row>
    <row r="172" spans="1:35" s="606" customFormat="1" x14ac:dyDescent="0.2">
      <c r="A172" s="1304"/>
      <c r="B172" s="1322"/>
      <c r="C172" s="346"/>
      <c r="D172" s="447"/>
      <c r="E172" s="284" t="s">
        <v>4011</v>
      </c>
      <c r="F172" s="364" t="s">
        <v>2649</v>
      </c>
      <c r="G172" s="286">
        <v>0.21</v>
      </c>
      <c r="H172" s="287" t="s">
        <v>2630</v>
      </c>
      <c r="I172" s="287"/>
      <c r="J172" s="288"/>
      <c r="K172" s="289"/>
      <c r="L172" s="604"/>
      <c r="M172" s="604"/>
      <c r="N172" s="604"/>
      <c r="O172" s="604"/>
      <c r="P172" s="604"/>
      <c r="Q172" s="604"/>
      <c r="R172" s="604"/>
      <c r="S172" s="604"/>
      <c r="T172" s="604"/>
      <c r="U172" s="604"/>
      <c r="V172" s="604"/>
      <c r="W172" s="604"/>
      <c r="X172" s="604"/>
      <c r="Y172" s="604"/>
      <c r="Z172" s="604"/>
      <c r="AA172" s="604"/>
      <c r="AB172" s="604"/>
      <c r="AC172" s="604"/>
      <c r="AD172" s="604"/>
      <c r="AE172" s="604"/>
      <c r="AF172" s="604"/>
      <c r="AG172" s="604"/>
      <c r="AH172" s="604"/>
      <c r="AI172" s="604"/>
    </row>
    <row r="173" spans="1:35" s="606" customFormat="1" x14ac:dyDescent="0.2">
      <c r="A173" s="1304"/>
      <c r="B173" s="1322"/>
      <c r="C173" s="346"/>
      <c r="D173" s="447"/>
      <c r="E173" s="284" t="s">
        <v>2650</v>
      </c>
      <c r="F173" s="284" t="s">
        <v>2651</v>
      </c>
      <c r="G173" s="286">
        <v>0.92</v>
      </c>
      <c r="H173" s="287" t="s">
        <v>2703</v>
      </c>
      <c r="I173" s="362"/>
      <c r="J173" s="363"/>
      <c r="K173" s="282"/>
      <c r="L173" s="604"/>
      <c r="M173" s="604"/>
      <c r="N173" s="604"/>
      <c r="O173" s="604"/>
      <c r="P173" s="604"/>
      <c r="Q173" s="604"/>
      <c r="R173" s="604"/>
      <c r="S173" s="604"/>
      <c r="T173" s="604"/>
      <c r="U173" s="604"/>
      <c r="V173" s="604"/>
      <c r="W173" s="604"/>
      <c r="X173" s="604"/>
      <c r="Y173" s="604"/>
      <c r="Z173" s="604"/>
      <c r="AA173" s="604"/>
      <c r="AB173" s="604"/>
      <c r="AC173" s="604"/>
      <c r="AD173" s="604"/>
      <c r="AE173" s="604"/>
      <c r="AF173" s="604"/>
      <c r="AG173" s="604"/>
      <c r="AH173" s="604"/>
      <c r="AI173" s="604"/>
    </row>
    <row r="174" spans="1:35" s="606" customFormat="1" ht="30" x14ac:dyDescent="0.2">
      <c r="A174" s="1304"/>
      <c r="B174" s="1322"/>
      <c r="C174" s="346"/>
      <c r="D174" s="447"/>
      <c r="E174" s="320" t="s">
        <v>2653</v>
      </c>
      <c r="F174" s="285" t="s">
        <v>2654</v>
      </c>
      <c r="G174" s="383">
        <v>1.71</v>
      </c>
      <c r="H174" s="287" t="s">
        <v>2704</v>
      </c>
      <c r="I174" s="362"/>
      <c r="J174" s="363"/>
      <c r="K174" s="282"/>
      <c r="L174" s="604"/>
      <c r="M174" s="604"/>
      <c r="N174" s="604"/>
      <c r="O174" s="604"/>
      <c r="P174" s="604"/>
      <c r="Q174" s="604"/>
      <c r="R174" s="604"/>
      <c r="S174" s="604"/>
      <c r="T174" s="604"/>
      <c r="U174" s="604"/>
      <c r="V174" s="604"/>
      <c r="W174" s="604"/>
      <c r="X174" s="604"/>
      <c r="Y174" s="604"/>
      <c r="Z174" s="604"/>
      <c r="AA174" s="604"/>
      <c r="AB174" s="604"/>
      <c r="AC174" s="604"/>
      <c r="AD174" s="604"/>
      <c r="AE174" s="604"/>
      <c r="AF174" s="604"/>
      <c r="AG174" s="604"/>
      <c r="AH174" s="604"/>
      <c r="AI174" s="604"/>
    </row>
    <row r="175" spans="1:35" s="606" customFormat="1" x14ac:dyDescent="0.2">
      <c r="A175" s="1304"/>
      <c r="B175" s="1322"/>
      <c r="C175" s="384"/>
      <c r="D175" s="447"/>
      <c r="E175" s="284" t="s">
        <v>4011</v>
      </c>
      <c r="F175" s="366" t="s">
        <v>2656</v>
      </c>
      <c r="G175" s="286">
        <v>0.46</v>
      </c>
      <c r="H175" s="287" t="s">
        <v>2522</v>
      </c>
      <c r="I175" s="362"/>
      <c r="J175" s="363"/>
      <c r="K175" s="282"/>
      <c r="L175" s="604"/>
      <c r="M175" s="604"/>
      <c r="N175" s="604"/>
      <c r="O175" s="604"/>
      <c r="P175" s="604"/>
      <c r="Q175" s="604"/>
      <c r="R175" s="604"/>
      <c r="S175" s="604"/>
      <c r="T175" s="604"/>
      <c r="U175" s="604"/>
      <c r="V175" s="604"/>
      <c r="W175" s="604"/>
      <c r="X175" s="604"/>
      <c r="Y175" s="604"/>
      <c r="Z175" s="604"/>
      <c r="AA175" s="604"/>
      <c r="AB175" s="604"/>
      <c r="AC175" s="604"/>
      <c r="AD175" s="604"/>
      <c r="AE175" s="604"/>
      <c r="AF175" s="604"/>
      <c r="AG175" s="604"/>
      <c r="AH175" s="604"/>
      <c r="AI175" s="604"/>
    </row>
    <row r="176" spans="1:35" s="606" customFormat="1" x14ac:dyDescent="0.2">
      <c r="A176" s="1304"/>
      <c r="B176" s="1322"/>
      <c r="C176" s="384"/>
      <c r="D176" s="447"/>
      <c r="E176" s="284" t="s">
        <v>4012</v>
      </c>
      <c r="F176" s="285" t="s">
        <v>2657</v>
      </c>
      <c r="G176" s="286">
        <v>2</v>
      </c>
      <c r="H176" s="287" t="s">
        <v>2705</v>
      </c>
      <c r="I176" s="362"/>
      <c r="J176" s="363"/>
      <c r="K176" s="282"/>
      <c r="L176" s="604"/>
      <c r="M176" s="604"/>
      <c r="N176" s="604"/>
      <c r="O176" s="604"/>
      <c r="P176" s="604"/>
      <c r="Q176" s="604"/>
      <c r="R176" s="604"/>
      <c r="S176" s="604"/>
      <c r="T176" s="604"/>
      <c r="U176" s="604"/>
      <c r="V176" s="604"/>
      <c r="W176" s="604"/>
      <c r="X176" s="604"/>
      <c r="Y176" s="604"/>
      <c r="Z176" s="604"/>
      <c r="AA176" s="604"/>
      <c r="AB176" s="604"/>
      <c r="AC176" s="604"/>
      <c r="AD176" s="604"/>
      <c r="AE176" s="604"/>
      <c r="AF176" s="604"/>
      <c r="AG176" s="604"/>
      <c r="AH176" s="604"/>
      <c r="AI176" s="604"/>
    </row>
    <row r="177" spans="1:35" s="606" customFormat="1" ht="30" x14ac:dyDescent="0.2">
      <c r="A177" s="1304"/>
      <c r="B177" s="1322"/>
      <c r="C177" s="384"/>
      <c r="D177" s="447"/>
      <c r="E177" s="284" t="s">
        <v>4013</v>
      </c>
      <c r="F177" s="285" t="s">
        <v>2658</v>
      </c>
      <c r="G177" s="286">
        <v>3.55</v>
      </c>
      <c r="H177" s="287" t="s">
        <v>2706</v>
      </c>
      <c r="I177" s="287"/>
      <c r="J177" s="363"/>
      <c r="K177" s="282"/>
      <c r="L177" s="604"/>
      <c r="M177" s="604"/>
      <c r="N177" s="604"/>
      <c r="O177" s="604"/>
      <c r="P177" s="604"/>
      <c r="Q177" s="604"/>
      <c r="R177" s="604"/>
      <c r="S177" s="604"/>
      <c r="T177" s="604"/>
      <c r="U177" s="604"/>
      <c r="V177" s="604"/>
      <c r="W177" s="604"/>
      <c r="X177" s="604"/>
      <c r="Y177" s="604"/>
      <c r="Z177" s="604"/>
      <c r="AA177" s="604"/>
      <c r="AB177" s="604"/>
      <c r="AC177" s="604"/>
      <c r="AD177" s="604"/>
      <c r="AE177" s="604"/>
      <c r="AF177" s="604"/>
      <c r="AG177" s="604"/>
      <c r="AH177" s="604"/>
      <c r="AI177" s="604"/>
    </row>
    <row r="178" spans="1:35" s="606" customFormat="1" ht="30" x14ac:dyDescent="0.2">
      <c r="A178" s="1304"/>
      <c r="B178" s="1322"/>
      <c r="C178" s="384"/>
      <c r="D178" s="447"/>
      <c r="E178" s="284" t="s">
        <v>2660</v>
      </c>
      <c r="F178" s="285" t="s">
        <v>2661</v>
      </c>
      <c r="G178" s="284">
        <v>0.5</v>
      </c>
      <c r="H178" s="385" t="s">
        <v>2707</v>
      </c>
      <c r="I178" s="362"/>
      <c r="J178" s="363"/>
      <c r="K178" s="282"/>
      <c r="L178" s="604"/>
      <c r="M178" s="604"/>
      <c r="N178" s="604"/>
      <c r="O178" s="604"/>
      <c r="P178" s="604"/>
      <c r="Q178" s="604"/>
      <c r="R178" s="604"/>
      <c r="S178" s="604"/>
      <c r="T178" s="604"/>
      <c r="U178" s="604"/>
      <c r="V178" s="604"/>
      <c r="W178" s="604"/>
      <c r="X178" s="604"/>
      <c r="Y178" s="604"/>
      <c r="Z178" s="604"/>
      <c r="AA178" s="604"/>
      <c r="AB178" s="604"/>
      <c r="AC178" s="604"/>
      <c r="AD178" s="604"/>
      <c r="AE178" s="604"/>
      <c r="AF178" s="604"/>
      <c r="AG178" s="604"/>
      <c r="AH178" s="604"/>
      <c r="AI178" s="604"/>
    </row>
    <row r="179" spans="1:35" s="606" customFormat="1" x14ac:dyDescent="0.2">
      <c r="A179" s="1304"/>
      <c r="B179" s="1322"/>
      <c r="C179" s="384"/>
      <c r="D179" s="447"/>
      <c r="E179" s="284" t="s">
        <v>2863</v>
      </c>
      <c r="F179" s="364" t="s">
        <v>2688</v>
      </c>
      <c r="G179" s="286">
        <v>2.1</v>
      </c>
      <c r="H179" s="287" t="s">
        <v>2708</v>
      </c>
      <c r="I179" s="362"/>
      <c r="J179" s="363"/>
      <c r="K179" s="282"/>
      <c r="L179" s="604"/>
      <c r="M179" s="604"/>
      <c r="N179" s="604"/>
      <c r="O179" s="604"/>
      <c r="P179" s="604"/>
      <c r="Q179" s="604"/>
      <c r="R179" s="604"/>
      <c r="S179" s="604"/>
      <c r="T179" s="604"/>
      <c r="U179" s="604"/>
      <c r="V179" s="604"/>
      <c r="W179" s="604"/>
      <c r="X179" s="604"/>
      <c r="Y179" s="604"/>
      <c r="Z179" s="604"/>
      <c r="AA179" s="604"/>
      <c r="AB179" s="604"/>
      <c r="AC179" s="604"/>
      <c r="AD179" s="604"/>
      <c r="AE179" s="604"/>
      <c r="AF179" s="604"/>
      <c r="AG179" s="604"/>
      <c r="AH179" s="604"/>
      <c r="AI179" s="604"/>
    </row>
    <row r="180" spans="1:35" s="606" customFormat="1" x14ac:dyDescent="0.2">
      <c r="A180" s="1304"/>
      <c r="B180" s="1322"/>
      <c r="C180" s="384"/>
      <c r="D180" s="447"/>
      <c r="E180" s="284" t="s">
        <v>2864</v>
      </c>
      <c r="F180" s="364" t="s">
        <v>2690</v>
      </c>
      <c r="G180" s="383">
        <v>2.7</v>
      </c>
      <c r="H180" s="287" t="s">
        <v>2508</v>
      </c>
      <c r="I180" s="362"/>
      <c r="J180" s="363"/>
      <c r="K180" s="282"/>
      <c r="L180" s="604"/>
      <c r="M180" s="604"/>
      <c r="N180" s="604"/>
      <c r="O180" s="604"/>
      <c r="P180" s="604"/>
      <c r="Q180" s="604"/>
      <c r="R180" s="604"/>
      <c r="S180" s="604"/>
      <c r="T180" s="604"/>
      <c r="U180" s="604"/>
      <c r="V180" s="604"/>
      <c r="W180" s="604"/>
      <c r="X180" s="604"/>
      <c r="Y180" s="604"/>
      <c r="Z180" s="604"/>
      <c r="AA180" s="604"/>
      <c r="AB180" s="604"/>
      <c r="AC180" s="604"/>
      <c r="AD180" s="604"/>
      <c r="AE180" s="604"/>
      <c r="AF180" s="604"/>
      <c r="AG180" s="604"/>
      <c r="AH180" s="604"/>
      <c r="AI180" s="604"/>
    </row>
    <row r="181" spans="1:35" s="606" customFormat="1" x14ac:dyDescent="0.2">
      <c r="A181" s="1304"/>
      <c r="B181" s="1322"/>
      <c r="C181" s="384"/>
      <c r="D181" s="447"/>
      <c r="E181" s="284" t="s">
        <v>2584</v>
      </c>
      <c r="F181" s="285" t="s">
        <v>2585</v>
      </c>
      <c r="G181" s="286">
        <v>1.53</v>
      </c>
      <c r="H181" s="287" t="s">
        <v>2485</v>
      </c>
      <c r="I181" s="362"/>
      <c r="J181" s="363"/>
      <c r="K181" s="282"/>
      <c r="L181" s="604"/>
      <c r="M181" s="604"/>
      <c r="N181" s="604"/>
      <c r="O181" s="604"/>
      <c r="P181" s="604"/>
      <c r="Q181" s="604"/>
      <c r="R181" s="604"/>
      <c r="S181" s="604"/>
      <c r="T181" s="604"/>
      <c r="U181" s="604"/>
      <c r="V181" s="604"/>
      <c r="W181" s="604"/>
      <c r="X181" s="604"/>
      <c r="Y181" s="604"/>
      <c r="Z181" s="604"/>
      <c r="AA181" s="604"/>
      <c r="AB181" s="604"/>
      <c r="AC181" s="604"/>
      <c r="AD181" s="604"/>
      <c r="AE181" s="604"/>
      <c r="AF181" s="604"/>
      <c r="AG181" s="604"/>
      <c r="AH181" s="604"/>
      <c r="AI181" s="604"/>
    </row>
    <row r="182" spans="1:35" s="606" customFormat="1" x14ac:dyDescent="0.2">
      <c r="A182" s="1304"/>
      <c r="B182" s="1322"/>
      <c r="C182" s="384"/>
      <c r="D182" s="447"/>
      <c r="E182" s="284" t="s">
        <v>2847</v>
      </c>
      <c r="F182" s="285" t="s">
        <v>2587</v>
      </c>
      <c r="G182" s="286">
        <v>0.25</v>
      </c>
      <c r="H182" s="287" t="s">
        <v>2485</v>
      </c>
      <c r="I182" s="362"/>
      <c r="J182" s="363"/>
      <c r="K182" s="282"/>
      <c r="L182" s="604"/>
      <c r="M182" s="604"/>
      <c r="N182" s="604"/>
      <c r="O182" s="604"/>
      <c r="P182" s="604"/>
      <c r="Q182" s="604"/>
      <c r="R182" s="604"/>
      <c r="S182" s="604"/>
      <c r="T182" s="604"/>
      <c r="U182" s="604"/>
      <c r="V182" s="604"/>
      <c r="W182" s="604"/>
      <c r="X182" s="604"/>
      <c r="Y182" s="604"/>
      <c r="Z182" s="604"/>
      <c r="AA182" s="604"/>
      <c r="AB182" s="604"/>
      <c r="AC182" s="604"/>
      <c r="AD182" s="604"/>
      <c r="AE182" s="604"/>
      <c r="AF182" s="604"/>
      <c r="AG182" s="604"/>
      <c r="AH182" s="604"/>
      <c r="AI182" s="604"/>
    </row>
    <row r="183" spans="1:35" s="606" customFormat="1" ht="30" x14ac:dyDescent="0.2">
      <c r="A183" s="1304"/>
      <c r="B183" s="1322"/>
      <c r="C183" s="384"/>
      <c r="D183" s="447"/>
      <c r="E183" s="320" t="s">
        <v>2588</v>
      </c>
      <c r="F183" s="285" t="s">
        <v>2589</v>
      </c>
      <c r="G183" s="383">
        <v>1.53</v>
      </c>
      <c r="H183" s="287" t="s">
        <v>2581</v>
      </c>
      <c r="I183" s="290"/>
      <c r="J183" s="288"/>
      <c r="K183" s="289"/>
      <c r="L183" s="604"/>
      <c r="M183" s="604"/>
      <c r="N183" s="604"/>
      <c r="O183" s="604"/>
      <c r="P183" s="604"/>
      <c r="Q183" s="604"/>
      <c r="R183" s="604"/>
      <c r="S183" s="604"/>
      <c r="T183" s="604"/>
      <c r="U183" s="604"/>
      <c r="V183" s="604"/>
      <c r="W183" s="604"/>
      <c r="X183" s="604"/>
      <c r="Y183" s="604"/>
      <c r="Z183" s="604"/>
      <c r="AA183" s="604"/>
      <c r="AB183" s="604"/>
      <c r="AC183" s="604"/>
      <c r="AD183" s="604"/>
      <c r="AE183" s="604"/>
      <c r="AF183" s="604"/>
      <c r="AG183" s="604"/>
      <c r="AH183" s="604"/>
      <c r="AI183" s="604"/>
    </row>
    <row r="184" spans="1:35" s="606" customFormat="1" ht="30" x14ac:dyDescent="0.2">
      <c r="A184" s="1304"/>
      <c r="B184" s="1322"/>
      <c r="C184" s="384"/>
      <c r="D184" s="447"/>
      <c r="E184" s="284" t="s">
        <v>2593</v>
      </c>
      <c r="F184" s="366" t="s">
        <v>2594</v>
      </c>
      <c r="G184" s="278">
        <v>1.95</v>
      </c>
      <c r="H184" s="279" t="s">
        <v>2601</v>
      </c>
      <c r="I184" s="290"/>
      <c r="J184" s="288"/>
      <c r="K184" s="289"/>
      <c r="L184" s="604"/>
      <c r="M184" s="604"/>
      <c r="N184" s="604"/>
      <c r="O184" s="604"/>
      <c r="P184" s="604"/>
      <c r="Q184" s="604"/>
      <c r="R184" s="604"/>
      <c r="S184" s="604"/>
      <c r="T184" s="604"/>
      <c r="U184" s="604"/>
      <c r="V184" s="604"/>
      <c r="W184" s="604"/>
      <c r="X184" s="604"/>
      <c r="Y184" s="604"/>
      <c r="Z184" s="604"/>
      <c r="AA184" s="604"/>
      <c r="AB184" s="604"/>
      <c r="AC184" s="604"/>
      <c r="AD184" s="604"/>
      <c r="AE184" s="604"/>
      <c r="AF184" s="604"/>
      <c r="AG184" s="604"/>
      <c r="AH184" s="604"/>
      <c r="AI184" s="604"/>
    </row>
    <row r="185" spans="1:35" s="606" customFormat="1" ht="30" x14ac:dyDescent="0.2">
      <c r="A185" s="1304"/>
      <c r="B185" s="1322"/>
      <c r="C185" s="384"/>
      <c r="D185" s="447"/>
      <c r="E185" s="284" t="s">
        <v>2596</v>
      </c>
      <c r="F185" s="285" t="s">
        <v>2597</v>
      </c>
      <c r="G185" s="286">
        <v>1.85</v>
      </c>
      <c r="H185" s="287" t="s">
        <v>2709</v>
      </c>
      <c r="I185" s="362"/>
      <c r="J185" s="363"/>
      <c r="K185" s="386"/>
      <c r="L185" s="604"/>
      <c r="M185" s="604"/>
      <c r="N185" s="604"/>
      <c r="O185" s="604"/>
      <c r="P185" s="604"/>
      <c r="Q185" s="604"/>
      <c r="R185" s="604"/>
      <c r="S185" s="604"/>
      <c r="T185" s="604"/>
      <c r="U185" s="604"/>
      <c r="V185" s="604"/>
      <c r="W185" s="604"/>
      <c r="X185" s="604"/>
      <c r="Y185" s="604"/>
      <c r="Z185" s="604"/>
      <c r="AA185" s="604"/>
      <c r="AB185" s="604"/>
      <c r="AC185" s="604"/>
      <c r="AD185" s="604"/>
      <c r="AE185" s="604"/>
      <c r="AF185" s="604"/>
      <c r="AG185" s="604"/>
      <c r="AH185" s="604"/>
      <c r="AI185" s="604"/>
    </row>
    <row r="186" spans="1:35" s="606" customFormat="1" ht="45" x14ac:dyDescent="0.2">
      <c r="A186" s="1304"/>
      <c r="B186" s="1322"/>
      <c r="C186" s="384"/>
      <c r="D186" s="447"/>
      <c r="E186" s="284" t="s">
        <v>2599</v>
      </c>
      <c r="F186" s="285" t="s">
        <v>2600</v>
      </c>
      <c r="G186" s="286">
        <v>2.5</v>
      </c>
      <c r="H186" s="287" t="s">
        <v>2710</v>
      </c>
      <c r="I186" s="362"/>
      <c r="J186" s="363"/>
      <c r="K186" s="386"/>
      <c r="L186" s="604"/>
      <c r="M186" s="604"/>
      <c r="N186" s="604"/>
      <c r="O186" s="604"/>
      <c r="P186" s="604"/>
      <c r="Q186" s="604"/>
      <c r="R186" s="604"/>
      <c r="S186" s="604"/>
      <c r="T186" s="604"/>
      <c r="U186" s="604"/>
      <c r="V186" s="604"/>
      <c r="W186" s="604"/>
      <c r="X186" s="604"/>
      <c r="Y186" s="604"/>
      <c r="Z186" s="604"/>
      <c r="AA186" s="604"/>
      <c r="AB186" s="604"/>
      <c r="AC186" s="604"/>
      <c r="AD186" s="604"/>
      <c r="AE186" s="604"/>
      <c r="AF186" s="604"/>
      <c r="AG186" s="604"/>
      <c r="AH186" s="604"/>
      <c r="AI186" s="604"/>
    </row>
    <row r="187" spans="1:35" s="606" customFormat="1" ht="30" x14ac:dyDescent="0.2">
      <c r="A187" s="1304"/>
      <c r="B187" s="1322"/>
      <c r="C187" s="384"/>
      <c r="D187" s="447"/>
      <c r="E187" s="284" t="s">
        <v>2608</v>
      </c>
      <c r="F187" s="285" t="s">
        <v>2609</v>
      </c>
      <c r="G187" s="286">
        <v>3.35</v>
      </c>
      <c r="H187" s="287" t="s">
        <v>2515</v>
      </c>
      <c r="I187" s="362"/>
      <c r="J187" s="363"/>
      <c r="K187" s="386"/>
      <c r="L187" s="604"/>
      <c r="M187" s="604"/>
      <c r="N187" s="604"/>
      <c r="O187" s="604"/>
      <c r="P187" s="604"/>
      <c r="Q187" s="604"/>
      <c r="R187" s="604"/>
      <c r="S187" s="604"/>
      <c r="T187" s="604"/>
      <c r="U187" s="604"/>
      <c r="V187" s="604"/>
      <c r="W187" s="604"/>
      <c r="X187" s="604"/>
      <c r="Y187" s="604"/>
      <c r="Z187" s="604"/>
      <c r="AA187" s="604"/>
      <c r="AB187" s="604"/>
      <c r="AC187" s="604"/>
      <c r="AD187" s="604"/>
      <c r="AE187" s="604"/>
      <c r="AF187" s="604"/>
      <c r="AG187" s="604"/>
      <c r="AH187" s="604"/>
      <c r="AI187" s="604"/>
    </row>
    <row r="188" spans="1:35" s="606" customFormat="1" ht="30" x14ac:dyDescent="0.2">
      <c r="A188" s="1304"/>
      <c r="B188" s="1322"/>
      <c r="C188" s="384"/>
      <c r="D188" s="447"/>
      <c r="E188" s="446" t="s">
        <v>2611</v>
      </c>
      <c r="F188" s="364" t="s">
        <v>2612</v>
      </c>
      <c r="G188" s="286">
        <v>4</v>
      </c>
      <c r="H188" s="287" t="s">
        <v>2680</v>
      </c>
      <c r="I188" s="362"/>
      <c r="J188" s="363"/>
      <c r="K188" s="282"/>
      <c r="L188" s="604"/>
      <c r="M188" s="604"/>
      <c r="N188" s="604"/>
      <c r="O188" s="604"/>
      <c r="P188" s="604"/>
      <c r="Q188" s="604"/>
      <c r="R188" s="604"/>
      <c r="S188" s="604"/>
      <c r="T188" s="604"/>
      <c r="U188" s="604"/>
      <c r="V188" s="604"/>
      <c r="W188" s="604"/>
      <c r="X188" s="604"/>
      <c r="Y188" s="604"/>
      <c r="Z188" s="604"/>
      <c r="AA188" s="604"/>
      <c r="AB188" s="604"/>
      <c r="AC188" s="604"/>
      <c r="AD188" s="604"/>
      <c r="AE188" s="604"/>
      <c r="AF188" s="604"/>
      <c r="AG188" s="604"/>
      <c r="AH188" s="604"/>
      <c r="AI188" s="604"/>
    </row>
    <row r="189" spans="1:35" s="606" customFormat="1" x14ac:dyDescent="0.2">
      <c r="A189" s="1304"/>
      <c r="B189" s="1322"/>
      <c r="C189" s="384"/>
      <c r="D189" s="447"/>
      <c r="E189" s="284" t="s">
        <v>4014</v>
      </c>
      <c r="F189" s="285" t="s">
        <v>2673</v>
      </c>
      <c r="G189" s="286">
        <v>1.5</v>
      </c>
      <c r="H189" s="287" t="s">
        <v>2706</v>
      </c>
      <c r="I189" s="362"/>
      <c r="J189" s="363"/>
      <c r="K189" s="387"/>
      <c r="L189" s="604"/>
      <c r="M189" s="604"/>
      <c r="N189" s="604"/>
      <c r="O189" s="604"/>
      <c r="P189" s="604"/>
      <c r="Q189" s="604"/>
      <c r="R189" s="604"/>
      <c r="S189" s="604"/>
      <c r="T189" s="604"/>
      <c r="U189" s="604"/>
      <c r="V189" s="604"/>
      <c r="W189" s="604"/>
      <c r="X189" s="604"/>
      <c r="Y189" s="604"/>
      <c r="Z189" s="604"/>
      <c r="AA189" s="604"/>
      <c r="AB189" s="604"/>
      <c r="AC189" s="604"/>
      <c r="AD189" s="604"/>
      <c r="AE189" s="604"/>
      <c r="AF189" s="604"/>
      <c r="AG189" s="604"/>
      <c r="AH189" s="604"/>
      <c r="AI189" s="604"/>
    </row>
    <row r="190" spans="1:35" s="606" customFormat="1" ht="15.75" thickBot="1" x14ac:dyDescent="0.25">
      <c r="A190" s="1305"/>
      <c r="B190" s="1323"/>
      <c r="C190" s="384"/>
      <c r="D190" s="447"/>
      <c r="E190" s="446"/>
      <c r="F190" s="369" t="s">
        <v>2493</v>
      </c>
      <c r="G190" s="293"/>
      <c r="H190" s="370" t="s">
        <v>2711</v>
      </c>
      <c r="I190" s="370" t="s">
        <v>2712</v>
      </c>
      <c r="J190" s="627" t="s">
        <v>2713</v>
      </c>
      <c r="K190" s="373" t="s">
        <v>2714</v>
      </c>
      <c r="L190" s="604"/>
      <c r="M190" s="604"/>
      <c r="N190" s="604"/>
      <c r="O190" s="604"/>
      <c r="P190" s="604"/>
      <c r="Q190" s="604"/>
      <c r="R190" s="604"/>
      <c r="S190" s="604"/>
      <c r="T190" s="604"/>
      <c r="U190" s="604"/>
      <c r="V190" s="604"/>
      <c r="W190" s="604"/>
      <c r="X190" s="604"/>
      <c r="Y190" s="604"/>
      <c r="Z190" s="604"/>
      <c r="AA190" s="604"/>
      <c r="AB190" s="604"/>
      <c r="AC190" s="604"/>
      <c r="AD190" s="604"/>
      <c r="AE190" s="604"/>
      <c r="AF190" s="604"/>
      <c r="AG190" s="604"/>
      <c r="AH190" s="604"/>
      <c r="AI190" s="604"/>
    </row>
    <row r="191" spans="1:35" s="606" customFormat="1" x14ac:dyDescent="0.2">
      <c r="A191" s="1303" t="s">
        <v>2715</v>
      </c>
      <c r="B191" s="1321" t="s">
        <v>2716</v>
      </c>
      <c r="C191" s="374" t="s">
        <v>2622</v>
      </c>
      <c r="D191" s="375" t="s">
        <v>2717</v>
      </c>
      <c r="E191" s="444" t="s">
        <v>3989</v>
      </c>
      <c r="F191" s="412" t="s">
        <v>2484</v>
      </c>
      <c r="G191" s="302">
        <v>1.95</v>
      </c>
      <c r="H191" s="456" t="s">
        <v>2485</v>
      </c>
      <c r="I191" s="456"/>
      <c r="J191" s="456"/>
      <c r="K191" s="378"/>
      <c r="L191" s="604"/>
      <c r="M191" s="604"/>
      <c r="N191" s="604"/>
      <c r="O191" s="604"/>
      <c r="P191" s="604"/>
      <c r="Q191" s="604"/>
      <c r="R191" s="604"/>
      <c r="S191" s="604"/>
      <c r="T191" s="604"/>
      <c r="U191" s="604"/>
      <c r="V191" s="604"/>
      <c r="W191" s="604"/>
      <c r="X191" s="604"/>
      <c r="Y191" s="604"/>
      <c r="Z191" s="604"/>
      <c r="AA191" s="604"/>
      <c r="AB191" s="604"/>
      <c r="AC191" s="604"/>
      <c r="AD191" s="604"/>
      <c r="AE191" s="604"/>
      <c r="AF191" s="604"/>
      <c r="AG191" s="604"/>
      <c r="AH191" s="604"/>
      <c r="AI191" s="604"/>
    </row>
    <row r="192" spans="1:35" s="606" customFormat="1" x14ac:dyDescent="0.2">
      <c r="A192" s="1304"/>
      <c r="B192" s="1322"/>
      <c r="C192" s="358" t="s">
        <v>2624</v>
      </c>
      <c r="D192" s="285" t="s">
        <v>2718</v>
      </c>
      <c r="E192" s="284" t="s">
        <v>3990</v>
      </c>
      <c r="F192" s="285" t="s">
        <v>2486</v>
      </c>
      <c r="G192" s="286">
        <v>1.95</v>
      </c>
      <c r="H192" s="287" t="s">
        <v>2485</v>
      </c>
      <c r="I192" s="306"/>
      <c r="J192" s="307"/>
      <c r="K192" s="381"/>
      <c r="L192" s="604"/>
      <c r="M192" s="604"/>
      <c r="N192" s="604"/>
      <c r="O192" s="604"/>
      <c r="P192" s="604"/>
      <c r="Q192" s="604"/>
      <c r="R192" s="604"/>
      <c r="S192" s="604"/>
      <c r="T192" s="604"/>
      <c r="U192" s="604"/>
      <c r="V192" s="604"/>
      <c r="W192" s="604"/>
      <c r="X192" s="604"/>
      <c r="Y192" s="604"/>
      <c r="Z192" s="604"/>
      <c r="AA192" s="604"/>
      <c r="AB192" s="604"/>
      <c r="AC192" s="604"/>
      <c r="AD192" s="604"/>
      <c r="AE192" s="604"/>
      <c r="AF192" s="604"/>
      <c r="AG192" s="604"/>
      <c r="AH192" s="604"/>
      <c r="AI192" s="604"/>
    </row>
    <row r="193" spans="1:35" s="606" customFormat="1" ht="30" x14ac:dyDescent="0.2">
      <c r="A193" s="1304"/>
      <c r="B193" s="1322"/>
      <c r="C193" s="358" t="s">
        <v>2626</v>
      </c>
      <c r="D193" s="285" t="s">
        <v>2627</v>
      </c>
      <c r="E193" s="284" t="s">
        <v>3991</v>
      </c>
      <c r="F193" s="285" t="s">
        <v>2487</v>
      </c>
      <c r="G193" s="286">
        <v>1.68</v>
      </c>
      <c r="H193" s="287" t="s">
        <v>2485</v>
      </c>
      <c r="I193" s="306"/>
      <c r="J193" s="307"/>
      <c r="K193" s="381"/>
      <c r="L193" s="604"/>
      <c r="M193" s="604"/>
      <c r="N193" s="604"/>
      <c r="O193" s="604"/>
      <c r="P193" s="604"/>
      <c r="Q193" s="604"/>
      <c r="R193" s="604"/>
      <c r="S193" s="604"/>
      <c r="T193" s="604"/>
      <c r="U193" s="604"/>
      <c r="V193" s="604"/>
      <c r="W193" s="604"/>
      <c r="X193" s="604"/>
      <c r="Y193" s="604"/>
      <c r="Z193" s="604"/>
      <c r="AA193" s="604"/>
      <c r="AB193" s="604"/>
      <c r="AC193" s="604"/>
      <c r="AD193" s="604"/>
      <c r="AE193" s="604"/>
      <c r="AF193" s="604"/>
      <c r="AG193" s="604"/>
      <c r="AH193" s="604"/>
      <c r="AI193" s="604"/>
    </row>
    <row r="194" spans="1:35" s="606" customFormat="1" ht="30" x14ac:dyDescent="0.2">
      <c r="A194" s="1304"/>
      <c r="B194" s="1322"/>
      <c r="C194" s="358" t="s">
        <v>2628</v>
      </c>
      <c r="D194" s="285" t="s">
        <v>2629</v>
      </c>
      <c r="E194" s="284" t="s">
        <v>3995</v>
      </c>
      <c r="F194" s="285" t="s">
        <v>2502</v>
      </c>
      <c r="G194" s="286">
        <v>1.37</v>
      </c>
      <c r="H194" s="287" t="s">
        <v>2531</v>
      </c>
      <c r="I194" s="306"/>
      <c r="J194" s="307"/>
      <c r="K194" s="381"/>
      <c r="L194" s="604"/>
      <c r="M194" s="604"/>
      <c r="N194" s="604"/>
      <c r="O194" s="604"/>
      <c r="P194" s="604"/>
      <c r="Q194" s="604"/>
      <c r="R194" s="604"/>
      <c r="S194" s="604"/>
      <c r="T194" s="604"/>
      <c r="U194" s="604"/>
      <c r="V194" s="604"/>
      <c r="W194" s="604"/>
      <c r="X194" s="604"/>
      <c r="Y194" s="604"/>
      <c r="Z194" s="604"/>
      <c r="AA194" s="604"/>
      <c r="AB194" s="604"/>
      <c r="AC194" s="604"/>
      <c r="AD194" s="604"/>
      <c r="AE194" s="604"/>
      <c r="AF194" s="604"/>
      <c r="AG194" s="604"/>
      <c r="AH194" s="604"/>
      <c r="AI194" s="604"/>
    </row>
    <row r="195" spans="1:35" s="606" customFormat="1" x14ac:dyDescent="0.2">
      <c r="A195" s="1304"/>
      <c r="B195" s="1322"/>
      <c r="C195" s="358" t="s">
        <v>2633</v>
      </c>
      <c r="D195" s="285" t="s">
        <v>2634</v>
      </c>
      <c r="E195" s="284" t="s">
        <v>3996</v>
      </c>
      <c r="F195" s="285" t="s">
        <v>2504</v>
      </c>
      <c r="G195" s="286">
        <v>1.37</v>
      </c>
      <c r="H195" s="287" t="s">
        <v>2531</v>
      </c>
      <c r="I195" s="306"/>
      <c r="J195" s="307"/>
      <c r="K195" s="381"/>
      <c r="L195" s="604"/>
      <c r="M195" s="604"/>
      <c r="N195" s="604"/>
      <c r="O195" s="604"/>
      <c r="P195" s="604"/>
      <c r="Q195" s="604"/>
      <c r="R195" s="604"/>
      <c r="S195" s="604"/>
      <c r="T195" s="604"/>
      <c r="U195" s="604"/>
      <c r="V195" s="604"/>
      <c r="W195" s="604"/>
      <c r="X195" s="604"/>
      <c r="Y195" s="604"/>
      <c r="Z195" s="604"/>
      <c r="AA195" s="604"/>
      <c r="AB195" s="604"/>
      <c r="AC195" s="604"/>
      <c r="AD195" s="604"/>
      <c r="AE195" s="604"/>
      <c r="AF195" s="604"/>
      <c r="AG195" s="604"/>
      <c r="AH195" s="604"/>
      <c r="AI195" s="604"/>
    </row>
    <row r="196" spans="1:35" s="606" customFormat="1" x14ac:dyDescent="0.2">
      <c r="A196" s="1304"/>
      <c r="B196" s="1322"/>
      <c r="C196" s="358" t="s">
        <v>2635</v>
      </c>
      <c r="D196" s="285" t="s">
        <v>2636</v>
      </c>
      <c r="E196" s="284" t="s">
        <v>3997</v>
      </c>
      <c r="F196" s="285" t="s">
        <v>2505</v>
      </c>
      <c r="G196" s="286">
        <v>1.18</v>
      </c>
      <c r="H196" s="287" t="s">
        <v>2531</v>
      </c>
      <c r="I196" s="306"/>
      <c r="J196" s="307"/>
      <c r="K196" s="381"/>
      <c r="L196" s="604"/>
      <c r="M196" s="604"/>
      <c r="N196" s="604"/>
      <c r="O196" s="604"/>
      <c r="P196" s="604"/>
      <c r="Q196" s="604"/>
      <c r="R196" s="604"/>
      <c r="S196" s="604"/>
      <c r="T196" s="604"/>
      <c r="U196" s="604"/>
      <c r="V196" s="604"/>
      <c r="W196" s="604"/>
      <c r="X196" s="604"/>
      <c r="Y196" s="604"/>
      <c r="Z196" s="604"/>
      <c r="AA196" s="604"/>
      <c r="AB196" s="604"/>
      <c r="AC196" s="604"/>
      <c r="AD196" s="604"/>
      <c r="AE196" s="604"/>
      <c r="AF196" s="604"/>
      <c r="AG196" s="604"/>
      <c r="AH196" s="604"/>
      <c r="AI196" s="604"/>
    </row>
    <row r="197" spans="1:35" s="606" customFormat="1" x14ac:dyDescent="0.2">
      <c r="A197" s="1304"/>
      <c r="B197" s="1322"/>
      <c r="C197" s="392" t="s">
        <v>2637</v>
      </c>
      <c r="D197" s="421" t="s">
        <v>2638</v>
      </c>
      <c r="E197" s="284"/>
      <c r="F197" s="396" t="s">
        <v>2719</v>
      </c>
      <c r="G197" s="286"/>
      <c r="H197" s="287"/>
      <c r="I197" s="287"/>
      <c r="J197" s="288"/>
      <c r="K197" s="289"/>
      <c r="L197" s="604"/>
      <c r="M197" s="604"/>
      <c r="N197" s="604"/>
      <c r="O197" s="604"/>
      <c r="P197" s="604"/>
      <c r="Q197" s="604"/>
      <c r="R197" s="604"/>
      <c r="S197" s="604"/>
      <c r="T197" s="604"/>
      <c r="U197" s="604"/>
      <c r="V197" s="604"/>
      <c r="W197" s="604"/>
      <c r="X197" s="604"/>
      <c r="Y197" s="604"/>
      <c r="Z197" s="604"/>
      <c r="AA197" s="604"/>
      <c r="AB197" s="604"/>
      <c r="AC197" s="604"/>
      <c r="AD197" s="604"/>
      <c r="AE197" s="604"/>
      <c r="AF197" s="604"/>
      <c r="AG197" s="604"/>
      <c r="AH197" s="604"/>
      <c r="AI197" s="604"/>
    </row>
    <row r="198" spans="1:35" s="606" customFormat="1" ht="30" x14ac:dyDescent="0.2">
      <c r="A198" s="1304"/>
      <c r="B198" s="1322"/>
      <c r="C198" s="397" t="s">
        <v>2639</v>
      </c>
      <c r="D198" s="285" t="s">
        <v>2640</v>
      </c>
      <c r="E198" s="284" t="s">
        <v>4000</v>
      </c>
      <c r="F198" s="285" t="s">
        <v>2512</v>
      </c>
      <c r="G198" s="286">
        <v>0.42</v>
      </c>
      <c r="H198" s="287" t="s">
        <v>2503</v>
      </c>
      <c r="I198" s="287"/>
      <c r="J198" s="288"/>
      <c r="K198" s="289"/>
      <c r="L198" s="604"/>
      <c r="M198" s="604"/>
      <c r="N198" s="604"/>
      <c r="O198" s="604"/>
      <c r="P198" s="604"/>
      <c r="Q198" s="604"/>
      <c r="R198" s="604"/>
      <c r="S198" s="604"/>
      <c r="T198" s="604"/>
      <c r="U198" s="604"/>
      <c r="V198" s="604"/>
      <c r="W198" s="604"/>
      <c r="X198" s="604"/>
      <c r="Y198" s="604"/>
      <c r="Z198" s="604"/>
      <c r="AA198" s="604"/>
      <c r="AB198" s="604"/>
      <c r="AC198" s="604"/>
      <c r="AD198" s="604"/>
      <c r="AE198" s="604"/>
      <c r="AF198" s="604"/>
      <c r="AG198" s="604"/>
      <c r="AH198" s="604"/>
      <c r="AI198" s="604"/>
    </row>
    <row r="199" spans="1:35" s="606" customFormat="1" x14ac:dyDescent="0.2">
      <c r="A199" s="1304"/>
      <c r="B199" s="1322"/>
      <c r="C199" s="346"/>
      <c r="D199" s="447"/>
      <c r="E199" s="284" t="s">
        <v>3998</v>
      </c>
      <c r="F199" s="285" t="s">
        <v>2507</v>
      </c>
      <c r="G199" s="286">
        <v>0.75</v>
      </c>
      <c r="H199" s="287" t="s">
        <v>2556</v>
      </c>
      <c r="I199" s="287"/>
      <c r="J199" s="288"/>
      <c r="K199" s="289"/>
      <c r="L199" s="604"/>
      <c r="M199" s="604"/>
      <c r="N199" s="604"/>
      <c r="O199" s="604"/>
      <c r="P199" s="604"/>
      <c r="Q199" s="604"/>
      <c r="R199" s="604"/>
      <c r="S199" s="604"/>
      <c r="T199" s="604"/>
      <c r="U199" s="604"/>
      <c r="V199" s="604"/>
      <c r="W199" s="604"/>
      <c r="X199" s="604"/>
      <c r="Y199" s="604"/>
      <c r="Z199" s="604"/>
      <c r="AA199" s="604"/>
      <c r="AB199" s="604"/>
      <c r="AC199" s="604"/>
      <c r="AD199" s="604"/>
      <c r="AE199" s="604"/>
      <c r="AF199" s="604"/>
      <c r="AG199" s="604"/>
      <c r="AH199" s="604"/>
      <c r="AI199" s="604"/>
    </row>
    <row r="200" spans="1:35" s="606" customFormat="1" x14ac:dyDescent="0.2">
      <c r="A200" s="1304"/>
      <c r="B200" s="1322"/>
      <c r="C200" s="346"/>
      <c r="D200" s="447"/>
      <c r="E200" s="284" t="s">
        <v>3999</v>
      </c>
      <c r="F200" s="285" t="s">
        <v>2509</v>
      </c>
      <c r="G200" s="286">
        <v>0.75</v>
      </c>
      <c r="H200" s="287" t="s">
        <v>2720</v>
      </c>
      <c r="I200" s="287"/>
      <c r="J200" s="288"/>
      <c r="K200" s="289"/>
      <c r="L200" s="604"/>
      <c r="M200" s="604"/>
      <c r="N200" s="604"/>
      <c r="O200" s="604"/>
      <c r="P200" s="604"/>
      <c r="Q200" s="604"/>
      <c r="R200" s="604"/>
      <c r="S200" s="604"/>
      <c r="T200" s="604"/>
      <c r="U200" s="604"/>
      <c r="V200" s="604"/>
      <c r="W200" s="604"/>
      <c r="X200" s="604"/>
      <c r="Y200" s="604"/>
      <c r="Z200" s="604"/>
      <c r="AA200" s="604"/>
      <c r="AB200" s="604"/>
      <c r="AC200" s="604"/>
      <c r="AD200" s="604"/>
      <c r="AE200" s="604"/>
      <c r="AF200" s="604"/>
      <c r="AG200" s="604"/>
      <c r="AH200" s="604"/>
      <c r="AI200" s="604"/>
    </row>
    <row r="201" spans="1:35" s="606" customFormat="1" x14ac:dyDescent="0.2">
      <c r="A201" s="1304"/>
      <c r="B201" s="1322"/>
      <c r="C201" s="346"/>
      <c r="D201" s="447"/>
      <c r="E201" s="317" t="s">
        <v>2963</v>
      </c>
      <c r="F201" s="452" t="s">
        <v>2510</v>
      </c>
      <c r="G201" s="318">
        <v>0.93</v>
      </c>
      <c r="H201" s="287" t="s">
        <v>2511</v>
      </c>
      <c r="I201" s="287"/>
      <c r="J201" s="288"/>
      <c r="K201" s="289"/>
      <c r="L201" s="604"/>
      <c r="M201" s="604"/>
      <c r="N201" s="604"/>
      <c r="O201" s="604"/>
      <c r="P201" s="604"/>
      <c r="Q201" s="604"/>
      <c r="R201" s="604"/>
      <c r="S201" s="604"/>
      <c r="T201" s="604"/>
      <c r="U201" s="604"/>
      <c r="V201" s="604"/>
      <c r="W201" s="604"/>
      <c r="X201" s="604"/>
      <c r="Y201" s="604"/>
      <c r="Z201" s="604"/>
      <c r="AA201" s="604"/>
      <c r="AB201" s="604"/>
      <c r="AC201" s="604"/>
      <c r="AD201" s="604"/>
      <c r="AE201" s="604"/>
      <c r="AF201" s="604"/>
      <c r="AG201" s="604"/>
      <c r="AH201" s="604"/>
      <c r="AI201" s="604"/>
    </row>
    <row r="202" spans="1:35" s="606" customFormat="1" x14ac:dyDescent="0.2">
      <c r="A202" s="1304"/>
      <c r="B202" s="1322"/>
      <c r="C202" s="346"/>
      <c r="D202" s="447"/>
      <c r="E202" s="284"/>
      <c r="F202" s="292" t="s">
        <v>2513</v>
      </c>
      <c r="G202" s="286"/>
      <c r="H202" s="287"/>
      <c r="I202" s="287"/>
      <c r="J202" s="288"/>
      <c r="K202" s="289"/>
      <c r="L202" s="604"/>
      <c r="M202" s="604"/>
      <c r="N202" s="604"/>
      <c r="O202" s="604"/>
      <c r="P202" s="604"/>
      <c r="Q202" s="604"/>
      <c r="R202" s="604"/>
      <c r="S202" s="604"/>
      <c r="T202" s="604"/>
      <c r="U202" s="604"/>
      <c r="V202" s="604"/>
      <c r="W202" s="604"/>
      <c r="X202" s="604"/>
      <c r="Y202" s="604"/>
      <c r="Z202" s="604"/>
      <c r="AA202" s="604"/>
      <c r="AB202" s="604"/>
      <c r="AC202" s="604"/>
      <c r="AD202" s="604"/>
      <c r="AE202" s="604"/>
      <c r="AF202" s="604"/>
      <c r="AG202" s="604"/>
      <c r="AH202" s="604"/>
      <c r="AI202" s="604"/>
    </row>
    <row r="203" spans="1:35" s="606" customFormat="1" x14ac:dyDescent="0.2">
      <c r="A203" s="1304"/>
      <c r="B203" s="1322"/>
      <c r="C203" s="346"/>
      <c r="D203" s="367"/>
      <c r="E203" s="284" t="s">
        <v>4001</v>
      </c>
      <c r="F203" s="285" t="s">
        <v>2514</v>
      </c>
      <c r="G203" s="286">
        <v>0.96</v>
      </c>
      <c r="H203" s="287" t="s">
        <v>2720</v>
      </c>
      <c r="I203" s="287"/>
      <c r="J203" s="288"/>
      <c r="K203" s="289"/>
      <c r="L203" s="604"/>
      <c r="M203" s="604"/>
      <c r="N203" s="604"/>
      <c r="O203" s="604"/>
      <c r="P203" s="604"/>
      <c r="Q203" s="604"/>
      <c r="R203" s="604"/>
      <c r="S203" s="604"/>
      <c r="T203" s="604"/>
      <c r="U203" s="604"/>
      <c r="V203" s="604"/>
      <c r="W203" s="604"/>
      <c r="X203" s="604"/>
      <c r="Y203" s="604"/>
      <c r="Z203" s="604"/>
      <c r="AA203" s="604"/>
      <c r="AB203" s="604"/>
      <c r="AC203" s="604"/>
      <c r="AD203" s="604"/>
      <c r="AE203" s="604"/>
      <c r="AF203" s="604"/>
      <c r="AG203" s="604"/>
      <c r="AH203" s="604"/>
      <c r="AI203" s="604"/>
    </row>
    <row r="204" spans="1:35" s="606" customFormat="1" x14ac:dyDescent="0.2">
      <c r="A204" s="1304"/>
      <c r="B204" s="1322"/>
      <c r="C204" s="346"/>
      <c r="D204" s="367"/>
      <c r="E204" s="284" t="s">
        <v>4002</v>
      </c>
      <c r="F204" s="285" t="s">
        <v>2516</v>
      </c>
      <c r="G204" s="286">
        <v>0.31</v>
      </c>
      <c r="H204" s="287" t="s">
        <v>2721</v>
      </c>
      <c r="I204" s="287"/>
      <c r="J204" s="288"/>
      <c r="K204" s="289"/>
      <c r="L204" s="604"/>
      <c r="M204" s="604"/>
      <c r="N204" s="604"/>
      <c r="O204" s="604"/>
      <c r="P204" s="604"/>
      <c r="Q204" s="604"/>
      <c r="R204" s="604"/>
      <c r="S204" s="604"/>
      <c r="T204" s="604"/>
      <c r="U204" s="604"/>
      <c r="V204" s="604"/>
      <c r="W204" s="604"/>
      <c r="X204" s="604"/>
      <c r="Y204" s="604"/>
      <c r="Z204" s="604"/>
      <c r="AA204" s="604"/>
      <c r="AB204" s="604"/>
      <c r="AC204" s="604"/>
      <c r="AD204" s="604"/>
      <c r="AE204" s="604"/>
      <c r="AF204" s="604"/>
      <c r="AG204" s="604"/>
      <c r="AH204" s="604"/>
      <c r="AI204" s="604"/>
    </row>
    <row r="205" spans="1:35" s="606" customFormat="1" x14ac:dyDescent="0.2">
      <c r="A205" s="1304"/>
      <c r="B205" s="1322"/>
      <c r="C205" s="346"/>
      <c r="D205" s="367"/>
      <c r="E205" s="284" t="s">
        <v>4003</v>
      </c>
      <c r="F205" s="285" t="s">
        <v>2518</v>
      </c>
      <c r="G205" s="286">
        <v>0.5</v>
      </c>
      <c r="H205" s="287" t="s">
        <v>2722</v>
      </c>
      <c r="I205" s="287"/>
      <c r="J205" s="288"/>
      <c r="K205" s="289"/>
      <c r="L205" s="604"/>
      <c r="M205" s="604"/>
      <c r="N205" s="604"/>
      <c r="O205" s="604"/>
      <c r="P205" s="604"/>
      <c r="Q205" s="604"/>
      <c r="R205" s="604"/>
      <c r="S205" s="604"/>
      <c r="T205" s="604"/>
      <c r="U205" s="604"/>
      <c r="V205" s="604"/>
      <c r="W205" s="604"/>
      <c r="X205" s="604"/>
      <c r="Y205" s="604"/>
      <c r="Z205" s="604"/>
      <c r="AA205" s="604"/>
      <c r="AB205" s="604"/>
      <c r="AC205" s="604"/>
      <c r="AD205" s="604"/>
      <c r="AE205" s="604"/>
      <c r="AF205" s="604"/>
      <c r="AG205" s="604"/>
      <c r="AH205" s="604"/>
      <c r="AI205" s="604"/>
    </row>
    <row r="206" spans="1:35" s="606" customFormat="1" x14ac:dyDescent="0.2">
      <c r="A206" s="1304"/>
      <c r="B206" s="1322"/>
      <c r="C206" s="346"/>
      <c r="D206" s="447"/>
      <c r="E206" s="284" t="s">
        <v>4010</v>
      </c>
      <c r="F206" s="366" t="s">
        <v>2647</v>
      </c>
      <c r="G206" s="278">
        <v>0.03</v>
      </c>
      <c r="H206" s="279" t="s">
        <v>2517</v>
      </c>
      <c r="I206" s="287"/>
      <c r="J206" s="288"/>
      <c r="K206" s="289"/>
      <c r="L206" s="604"/>
      <c r="M206" s="604"/>
      <c r="N206" s="604"/>
      <c r="O206" s="604"/>
      <c r="P206" s="604"/>
      <c r="Q206" s="604"/>
      <c r="R206" s="604"/>
      <c r="S206" s="604"/>
      <c r="T206" s="604"/>
      <c r="U206" s="604"/>
      <c r="V206" s="604"/>
      <c r="W206" s="604"/>
      <c r="X206" s="604"/>
      <c r="Y206" s="604"/>
      <c r="Z206" s="604"/>
      <c r="AA206" s="604"/>
      <c r="AB206" s="604"/>
      <c r="AC206" s="604"/>
      <c r="AD206" s="604"/>
      <c r="AE206" s="604"/>
      <c r="AF206" s="604"/>
      <c r="AG206" s="604"/>
      <c r="AH206" s="604"/>
      <c r="AI206" s="604"/>
    </row>
    <row r="207" spans="1:35" s="606" customFormat="1" x14ac:dyDescent="0.2">
      <c r="A207" s="1304"/>
      <c r="B207" s="1322"/>
      <c r="C207" s="384"/>
      <c r="D207" s="367"/>
      <c r="E207" s="284" t="s">
        <v>4011</v>
      </c>
      <c r="F207" s="285" t="s">
        <v>2649</v>
      </c>
      <c r="G207" s="286">
        <v>0.21</v>
      </c>
      <c r="H207" s="287" t="s">
        <v>2517</v>
      </c>
      <c r="I207" s="287"/>
      <c r="J207" s="288"/>
      <c r="K207" s="289"/>
      <c r="L207" s="604"/>
      <c r="M207" s="604"/>
      <c r="N207" s="604"/>
      <c r="O207" s="604"/>
      <c r="P207" s="604"/>
      <c r="Q207" s="604"/>
      <c r="R207" s="604"/>
      <c r="S207" s="604"/>
      <c r="T207" s="604"/>
      <c r="U207" s="604"/>
      <c r="V207" s="604"/>
      <c r="W207" s="604"/>
      <c r="X207" s="604"/>
      <c r="Y207" s="604"/>
      <c r="Z207" s="604"/>
      <c r="AA207" s="604"/>
      <c r="AB207" s="604"/>
      <c r="AC207" s="604"/>
      <c r="AD207" s="604"/>
      <c r="AE207" s="604"/>
      <c r="AF207" s="604"/>
      <c r="AG207" s="604"/>
      <c r="AH207" s="604"/>
      <c r="AI207" s="604"/>
    </row>
    <row r="208" spans="1:35" s="606" customFormat="1" x14ac:dyDescent="0.2">
      <c r="A208" s="1304"/>
      <c r="B208" s="1322"/>
      <c r="C208" s="384"/>
      <c r="D208" s="447"/>
      <c r="E208" s="284" t="s">
        <v>4008</v>
      </c>
      <c r="F208" s="366" t="s">
        <v>2555</v>
      </c>
      <c r="G208" s="278">
        <v>1</v>
      </c>
      <c r="H208" s="279" t="s">
        <v>2503</v>
      </c>
      <c r="I208" s="287"/>
      <c r="J208" s="288"/>
      <c r="K208" s="289"/>
      <c r="L208" s="604"/>
      <c r="M208" s="604"/>
      <c r="N208" s="604"/>
      <c r="O208" s="604"/>
      <c r="P208" s="604"/>
      <c r="Q208" s="604"/>
      <c r="R208" s="604"/>
      <c r="S208" s="604"/>
      <c r="T208" s="604"/>
      <c r="U208" s="604"/>
      <c r="V208" s="604"/>
      <c r="W208" s="604"/>
      <c r="X208" s="604"/>
      <c r="Y208" s="604"/>
      <c r="Z208" s="604"/>
      <c r="AA208" s="604"/>
      <c r="AB208" s="604"/>
      <c r="AC208" s="604"/>
      <c r="AD208" s="604"/>
      <c r="AE208" s="604"/>
      <c r="AF208" s="604"/>
      <c r="AG208" s="604"/>
      <c r="AH208" s="604"/>
      <c r="AI208" s="604"/>
    </row>
    <row r="209" spans="1:35" s="606" customFormat="1" x14ac:dyDescent="0.2">
      <c r="A209" s="1304"/>
      <c r="B209" s="1322"/>
      <c r="C209" s="384"/>
      <c r="D209" s="447"/>
      <c r="E209" s="284" t="s">
        <v>2584</v>
      </c>
      <c r="F209" s="285" t="s">
        <v>2585</v>
      </c>
      <c r="G209" s="286">
        <v>1.53</v>
      </c>
      <c r="H209" s="279" t="s">
        <v>2503</v>
      </c>
      <c r="I209" s="290"/>
      <c r="J209" s="288"/>
      <c r="K209" s="289"/>
      <c r="L209" s="604"/>
      <c r="M209" s="604"/>
      <c r="N209" s="604"/>
      <c r="O209" s="604"/>
      <c r="P209" s="604"/>
      <c r="Q209" s="604"/>
      <c r="R209" s="604"/>
      <c r="S209" s="604"/>
      <c r="T209" s="604"/>
      <c r="U209" s="604"/>
      <c r="V209" s="604"/>
      <c r="W209" s="604"/>
      <c r="X209" s="604"/>
      <c r="Y209" s="604"/>
      <c r="Z209" s="604"/>
      <c r="AA209" s="604"/>
      <c r="AB209" s="604"/>
      <c r="AC209" s="604"/>
      <c r="AD209" s="604"/>
      <c r="AE209" s="604"/>
      <c r="AF209" s="604"/>
      <c r="AG209" s="604"/>
      <c r="AH209" s="604"/>
      <c r="AI209" s="604"/>
    </row>
    <row r="210" spans="1:35" s="606" customFormat="1" x14ac:dyDescent="0.2">
      <c r="A210" s="1304"/>
      <c r="B210" s="1322"/>
      <c r="C210" s="384"/>
      <c r="D210" s="447"/>
      <c r="E210" s="284" t="s">
        <v>2847</v>
      </c>
      <c r="F210" s="285" t="s">
        <v>2587</v>
      </c>
      <c r="G210" s="286">
        <v>0.25</v>
      </c>
      <c r="H210" s="279" t="s">
        <v>2503</v>
      </c>
      <c r="I210" s="290"/>
      <c r="J210" s="288"/>
      <c r="K210" s="289"/>
      <c r="L210" s="604"/>
      <c r="M210" s="604"/>
      <c r="N210" s="604"/>
      <c r="O210" s="604"/>
      <c r="P210" s="604"/>
      <c r="Q210" s="604"/>
      <c r="R210" s="604"/>
      <c r="S210" s="604"/>
      <c r="T210" s="604"/>
      <c r="U210" s="604"/>
      <c r="V210" s="604"/>
      <c r="W210" s="604"/>
      <c r="X210" s="604"/>
      <c r="Y210" s="604"/>
      <c r="Z210" s="604"/>
      <c r="AA210" s="604"/>
      <c r="AB210" s="604"/>
      <c r="AC210" s="604"/>
      <c r="AD210" s="604"/>
      <c r="AE210" s="604"/>
      <c r="AF210" s="604"/>
      <c r="AG210" s="604"/>
      <c r="AH210" s="604"/>
      <c r="AI210" s="604"/>
    </row>
    <row r="211" spans="1:35" s="606" customFormat="1" ht="30" x14ac:dyDescent="0.2">
      <c r="A211" s="1304"/>
      <c r="B211" s="1322"/>
      <c r="C211" s="384"/>
      <c r="D211" s="447"/>
      <c r="E211" s="284" t="s">
        <v>2588</v>
      </c>
      <c r="F211" s="285" t="s">
        <v>2589</v>
      </c>
      <c r="G211" s="286">
        <v>1.53</v>
      </c>
      <c r="H211" s="287" t="s">
        <v>2723</v>
      </c>
      <c r="I211" s="290"/>
      <c r="J211" s="288"/>
      <c r="K211" s="386"/>
      <c r="L211" s="604"/>
      <c r="M211" s="604"/>
      <c r="N211" s="604"/>
      <c r="O211" s="604"/>
      <c r="P211" s="604"/>
      <c r="Q211" s="604"/>
      <c r="R211" s="604"/>
      <c r="S211" s="604"/>
      <c r="T211" s="604"/>
      <c r="U211" s="604"/>
      <c r="V211" s="604"/>
      <c r="W211" s="604"/>
      <c r="X211" s="604"/>
      <c r="Y211" s="604"/>
      <c r="Z211" s="604"/>
      <c r="AA211" s="604"/>
      <c r="AB211" s="604"/>
      <c r="AC211" s="604"/>
      <c r="AD211" s="604"/>
      <c r="AE211" s="604"/>
      <c r="AF211" s="604"/>
      <c r="AG211" s="604"/>
      <c r="AH211" s="604"/>
      <c r="AI211" s="604"/>
    </row>
    <row r="212" spans="1:35" s="606" customFormat="1" ht="30" x14ac:dyDescent="0.2">
      <c r="A212" s="1304"/>
      <c r="B212" s="1322"/>
      <c r="C212" s="384"/>
      <c r="D212" s="447"/>
      <c r="E212" s="284" t="s">
        <v>2593</v>
      </c>
      <c r="F212" s="285" t="s">
        <v>2594</v>
      </c>
      <c r="G212" s="286">
        <v>1.95</v>
      </c>
      <c r="H212" s="287" t="s">
        <v>2598</v>
      </c>
      <c r="I212" s="290"/>
      <c r="J212" s="288"/>
      <c r="K212" s="386"/>
      <c r="L212" s="604"/>
      <c r="M212" s="604"/>
      <c r="N212" s="604"/>
      <c r="O212" s="604"/>
      <c r="P212" s="604"/>
      <c r="Q212" s="604"/>
      <c r="R212" s="604"/>
      <c r="S212" s="604"/>
      <c r="T212" s="604"/>
      <c r="U212" s="604"/>
      <c r="V212" s="604"/>
      <c r="W212" s="604"/>
      <c r="X212" s="604"/>
      <c r="Y212" s="604"/>
      <c r="Z212" s="604"/>
      <c r="AA212" s="604"/>
      <c r="AB212" s="604"/>
      <c r="AC212" s="604"/>
      <c r="AD212" s="604"/>
      <c r="AE212" s="604"/>
      <c r="AF212" s="604"/>
      <c r="AG212" s="604"/>
      <c r="AH212" s="604"/>
      <c r="AI212" s="604"/>
    </row>
    <row r="213" spans="1:35" s="606" customFormat="1" ht="30" x14ac:dyDescent="0.2">
      <c r="A213" s="1304"/>
      <c r="B213" s="1322"/>
      <c r="C213" s="384"/>
      <c r="D213" s="447"/>
      <c r="E213" s="284" t="s">
        <v>2596</v>
      </c>
      <c r="F213" s="285" t="s">
        <v>2597</v>
      </c>
      <c r="G213" s="286">
        <v>1.85</v>
      </c>
      <c r="H213" s="287" t="s">
        <v>2724</v>
      </c>
      <c r="I213" s="290"/>
      <c r="J213" s="288"/>
      <c r="K213" s="386"/>
      <c r="L213" s="604"/>
      <c r="M213" s="604"/>
      <c r="N213" s="604"/>
      <c r="O213" s="604"/>
      <c r="P213" s="604"/>
      <c r="Q213" s="604"/>
      <c r="R213" s="604"/>
      <c r="S213" s="604"/>
      <c r="T213" s="604"/>
      <c r="U213" s="604"/>
      <c r="V213" s="604"/>
      <c r="W213" s="604"/>
      <c r="X213" s="604"/>
      <c r="Y213" s="604"/>
      <c r="Z213" s="604"/>
      <c r="AA213" s="604"/>
      <c r="AB213" s="604"/>
      <c r="AC213" s="604"/>
      <c r="AD213" s="604"/>
      <c r="AE213" s="604"/>
      <c r="AF213" s="604"/>
      <c r="AG213" s="604"/>
      <c r="AH213" s="604"/>
      <c r="AI213" s="604"/>
    </row>
    <row r="214" spans="1:35" s="606" customFormat="1" ht="45" x14ac:dyDescent="0.2">
      <c r="A214" s="1304"/>
      <c r="B214" s="1322"/>
      <c r="C214" s="384"/>
      <c r="D214" s="447"/>
      <c r="E214" s="284" t="s">
        <v>2599</v>
      </c>
      <c r="F214" s="285" t="s">
        <v>2600</v>
      </c>
      <c r="G214" s="286">
        <v>2.5</v>
      </c>
      <c r="H214" s="287" t="s">
        <v>2725</v>
      </c>
      <c r="I214" s="290"/>
      <c r="J214" s="288"/>
      <c r="K214" s="386"/>
      <c r="L214" s="604"/>
      <c r="M214" s="604"/>
      <c r="N214" s="604"/>
      <c r="O214" s="604"/>
      <c r="P214" s="604"/>
      <c r="Q214" s="604"/>
      <c r="R214" s="604"/>
      <c r="S214" s="604"/>
      <c r="T214" s="604"/>
      <c r="U214" s="604"/>
      <c r="V214" s="604"/>
      <c r="W214" s="604"/>
      <c r="X214" s="604"/>
      <c r="Y214" s="604"/>
      <c r="Z214" s="604"/>
      <c r="AA214" s="604"/>
      <c r="AB214" s="604"/>
      <c r="AC214" s="604"/>
      <c r="AD214" s="604"/>
      <c r="AE214" s="604"/>
      <c r="AF214" s="604"/>
      <c r="AG214" s="604"/>
      <c r="AH214" s="604"/>
      <c r="AI214" s="604"/>
    </row>
    <row r="215" spans="1:35" s="606" customFormat="1" ht="30" x14ac:dyDescent="0.2">
      <c r="A215" s="1304"/>
      <c r="B215" s="1322"/>
      <c r="C215" s="384"/>
      <c r="D215" s="447"/>
      <c r="E215" s="284" t="s">
        <v>2605</v>
      </c>
      <c r="F215" s="285" t="s">
        <v>2606</v>
      </c>
      <c r="G215" s="286">
        <v>3.25</v>
      </c>
      <c r="H215" s="287" t="s">
        <v>2726</v>
      </c>
      <c r="I215" s="290"/>
      <c r="J215" s="288"/>
      <c r="K215" s="386"/>
      <c r="L215" s="604"/>
      <c r="M215" s="604"/>
      <c r="N215" s="604"/>
      <c r="O215" s="604"/>
      <c r="P215" s="604"/>
      <c r="Q215" s="604"/>
      <c r="R215" s="604"/>
      <c r="S215" s="604"/>
      <c r="T215" s="604"/>
      <c r="U215" s="604"/>
      <c r="V215" s="604"/>
      <c r="W215" s="604"/>
      <c r="X215" s="604"/>
      <c r="Y215" s="604"/>
      <c r="Z215" s="604"/>
      <c r="AA215" s="604"/>
      <c r="AB215" s="604"/>
      <c r="AC215" s="604"/>
      <c r="AD215" s="604"/>
      <c r="AE215" s="604"/>
      <c r="AF215" s="604"/>
      <c r="AG215" s="604"/>
      <c r="AH215" s="604"/>
      <c r="AI215" s="604"/>
    </row>
    <row r="216" spans="1:35" s="606" customFormat="1" ht="30" x14ac:dyDescent="0.2">
      <c r="A216" s="1304"/>
      <c r="B216" s="1322"/>
      <c r="C216" s="384"/>
      <c r="D216" s="447"/>
      <c r="E216" s="284" t="s">
        <v>2608</v>
      </c>
      <c r="F216" s="285" t="s">
        <v>2609</v>
      </c>
      <c r="G216" s="286">
        <v>3.35</v>
      </c>
      <c r="H216" s="287" t="s">
        <v>2727</v>
      </c>
      <c r="I216" s="290"/>
      <c r="J216" s="288"/>
      <c r="K216" s="386"/>
      <c r="L216" s="604"/>
      <c r="M216" s="604"/>
      <c r="N216" s="604"/>
      <c r="O216" s="604"/>
      <c r="P216" s="604"/>
      <c r="Q216" s="604"/>
      <c r="R216" s="604"/>
      <c r="S216" s="604"/>
      <c r="T216" s="604"/>
      <c r="U216" s="604"/>
      <c r="V216" s="604"/>
      <c r="W216" s="604"/>
      <c r="X216" s="604"/>
      <c r="Y216" s="604"/>
      <c r="Z216" s="604"/>
      <c r="AA216" s="604"/>
      <c r="AB216" s="604"/>
      <c r="AC216" s="604"/>
      <c r="AD216" s="604"/>
      <c r="AE216" s="604"/>
      <c r="AF216" s="604"/>
      <c r="AG216" s="604"/>
      <c r="AH216" s="604"/>
      <c r="AI216" s="604"/>
    </row>
    <row r="217" spans="1:35" s="606" customFormat="1" ht="30" x14ac:dyDescent="0.2">
      <c r="A217" s="1304"/>
      <c r="B217" s="1322"/>
      <c r="C217" s="384"/>
      <c r="D217" s="447"/>
      <c r="E217" s="284" t="s">
        <v>2611</v>
      </c>
      <c r="F217" s="285" t="s">
        <v>2612</v>
      </c>
      <c r="G217" s="286">
        <v>3.75</v>
      </c>
      <c r="H217" s="287" t="s">
        <v>2728</v>
      </c>
      <c r="I217" s="362"/>
      <c r="J217" s="363"/>
      <c r="K217" s="386"/>
      <c r="L217" s="604"/>
      <c r="M217" s="604"/>
      <c r="N217" s="604"/>
      <c r="O217" s="604"/>
      <c r="P217" s="604"/>
      <c r="Q217" s="604"/>
      <c r="R217" s="604"/>
      <c r="S217" s="604"/>
      <c r="T217" s="604"/>
      <c r="U217" s="604"/>
      <c r="V217" s="604"/>
      <c r="W217" s="604"/>
      <c r="X217" s="604"/>
      <c r="Y217" s="604"/>
      <c r="Z217" s="604"/>
      <c r="AA217" s="604"/>
      <c r="AB217" s="604"/>
      <c r="AC217" s="604"/>
      <c r="AD217" s="604"/>
      <c r="AE217" s="604"/>
      <c r="AF217" s="604"/>
      <c r="AG217" s="604"/>
      <c r="AH217" s="604"/>
      <c r="AI217" s="604"/>
    </row>
    <row r="218" spans="1:35" s="606" customFormat="1" ht="30" x14ac:dyDescent="0.2">
      <c r="A218" s="1304"/>
      <c r="B218" s="1322"/>
      <c r="C218" s="384"/>
      <c r="D218" s="447"/>
      <c r="E218" s="284" t="s">
        <v>2614</v>
      </c>
      <c r="F218" s="364" t="s">
        <v>2615</v>
      </c>
      <c r="G218" s="286">
        <v>4</v>
      </c>
      <c r="H218" s="287" t="s">
        <v>2729</v>
      </c>
      <c r="I218" s="287"/>
      <c r="J218" s="398"/>
      <c r="K218" s="399"/>
      <c r="L218" s="604"/>
      <c r="M218" s="604"/>
      <c r="N218" s="604"/>
      <c r="O218" s="604"/>
      <c r="P218" s="604"/>
      <c r="Q218" s="604"/>
      <c r="R218" s="604"/>
      <c r="S218" s="604"/>
      <c r="T218" s="604"/>
      <c r="U218" s="604"/>
      <c r="V218" s="604"/>
      <c r="W218" s="604"/>
      <c r="X218" s="604"/>
      <c r="Y218" s="604"/>
      <c r="Z218" s="604"/>
      <c r="AA218" s="604"/>
      <c r="AB218" s="604"/>
      <c r="AC218" s="604"/>
      <c r="AD218" s="604"/>
      <c r="AE218" s="604"/>
      <c r="AF218" s="604"/>
      <c r="AG218" s="604"/>
      <c r="AH218" s="604"/>
      <c r="AI218" s="604"/>
    </row>
    <row r="219" spans="1:35" s="606" customFormat="1" ht="15.75" thickBot="1" x14ac:dyDescent="0.25">
      <c r="A219" s="1305"/>
      <c r="B219" s="1323"/>
      <c r="C219" s="388"/>
      <c r="D219" s="389"/>
      <c r="E219" s="389"/>
      <c r="F219" s="440" t="s">
        <v>2493</v>
      </c>
      <c r="G219" s="400"/>
      <c r="H219" s="401" t="s">
        <v>2730</v>
      </c>
      <c r="I219" s="401" t="s">
        <v>2731</v>
      </c>
      <c r="J219" s="402" t="s">
        <v>2732</v>
      </c>
      <c r="K219" s="390" t="s">
        <v>2526</v>
      </c>
      <c r="L219" s="604"/>
      <c r="M219" s="604"/>
      <c r="N219" s="604"/>
      <c r="O219" s="604"/>
      <c r="P219" s="604"/>
      <c r="Q219" s="604"/>
      <c r="R219" s="604"/>
      <c r="S219" s="604"/>
      <c r="T219" s="604"/>
      <c r="U219" s="604"/>
      <c r="V219" s="604"/>
      <c r="W219" s="604"/>
      <c r="X219" s="604"/>
      <c r="Y219" s="604"/>
      <c r="Z219" s="604"/>
      <c r="AA219" s="604"/>
      <c r="AB219" s="604"/>
      <c r="AC219" s="604"/>
      <c r="AD219" s="604"/>
      <c r="AE219" s="604"/>
      <c r="AF219" s="604"/>
      <c r="AG219" s="604"/>
      <c r="AH219" s="604"/>
      <c r="AI219" s="604"/>
    </row>
    <row r="220" spans="1:35" s="606" customFormat="1" x14ac:dyDescent="0.2">
      <c r="A220" s="1303" t="s">
        <v>2733</v>
      </c>
      <c r="B220" s="1321" t="s">
        <v>2734</v>
      </c>
      <c r="C220" s="374" t="s">
        <v>2735</v>
      </c>
      <c r="D220" s="403" t="s">
        <v>2736</v>
      </c>
      <c r="E220" s="444" t="s">
        <v>3989</v>
      </c>
      <c r="F220" s="412" t="s">
        <v>2484</v>
      </c>
      <c r="G220" s="302">
        <v>1.95</v>
      </c>
      <c r="H220" s="456" t="s">
        <v>2485</v>
      </c>
      <c r="I220" s="404"/>
      <c r="J220" s="405"/>
      <c r="K220" s="378"/>
      <c r="L220" s="349"/>
      <c r="M220" s="604"/>
      <c r="N220" s="604"/>
      <c r="O220" s="604"/>
      <c r="P220" s="604"/>
      <c r="Q220" s="604"/>
      <c r="R220" s="604"/>
      <c r="S220" s="604"/>
      <c r="T220" s="604"/>
      <c r="U220" s="604"/>
      <c r="V220" s="604"/>
      <c r="W220" s="604"/>
      <c r="X220" s="604"/>
      <c r="Y220" s="604"/>
      <c r="Z220" s="604"/>
      <c r="AA220" s="604"/>
      <c r="AB220" s="604"/>
      <c r="AC220" s="604"/>
      <c r="AD220" s="604"/>
      <c r="AE220" s="604"/>
      <c r="AF220" s="604"/>
      <c r="AG220" s="604"/>
      <c r="AH220" s="604"/>
      <c r="AI220" s="604"/>
    </row>
    <row r="221" spans="1:35" s="606" customFormat="1" x14ac:dyDescent="0.2">
      <c r="A221" s="1304"/>
      <c r="B221" s="1322"/>
      <c r="C221" s="358" t="s">
        <v>2737</v>
      </c>
      <c r="D221" s="285" t="s">
        <v>2738</v>
      </c>
      <c r="E221" s="284" t="s">
        <v>3990</v>
      </c>
      <c r="F221" s="285" t="s">
        <v>2486</v>
      </c>
      <c r="G221" s="286">
        <v>1.95</v>
      </c>
      <c r="H221" s="287" t="s">
        <v>2485</v>
      </c>
      <c r="I221" s="379"/>
      <c r="J221" s="380"/>
      <c r="K221" s="381"/>
      <c r="L221" s="349"/>
      <c r="M221" s="604"/>
      <c r="N221" s="604"/>
      <c r="O221" s="604"/>
      <c r="P221" s="604"/>
      <c r="Q221" s="604"/>
      <c r="R221" s="604"/>
      <c r="S221" s="604"/>
      <c r="T221" s="604"/>
      <c r="U221" s="604"/>
      <c r="V221" s="604"/>
      <c r="W221" s="604"/>
      <c r="X221" s="604"/>
      <c r="Y221" s="604"/>
      <c r="Z221" s="604"/>
      <c r="AA221" s="604"/>
      <c r="AB221" s="604"/>
      <c r="AC221" s="604"/>
      <c r="AD221" s="604"/>
      <c r="AE221" s="604"/>
      <c r="AF221" s="604"/>
      <c r="AG221" s="604"/>
      <c r="AH221" s="604"/>
      <c r="AI221" s="604"/>
    </row>
    <row r="222" spans="1:35" s="606" customFormat="1" x14ac:dyDescent="0.2">
      <c r="A222" s="1304"/>
      <c r="B222" s="1322"/>
      <c r="C222" s="358" t="s">
        <v>2739</v>
      </c>
      <c r="D222" s="285" t="s">
        <v>2740</v>
      </c>
      <c r="E222" s="284" t="s">
        <v>3991</v>
      </c>
      <c r="F222" s="285" t="s">
        <v>2487</v>
      </c>
      <c r="G222" s="286">
        <v>1.68</v>
      </c>
      <c r="H222" s="287" t="s">
        <v>2485</v>
      </c>
      <c r="I222" s="379"/>
      <c r="J222" s="380"/>
      <c r="K222" s="381"/>
      <c r="L222" s="349"/>
      <c r="M222" s="604"/>
      <c r="N222" s="604"/>
      <c r="O222" s="604"/>
      <c r="P222" s="604"/>
      <c r="Q222" s="604"/>
      <c r="R222" s="604"/>
      <c r="S222" s="604"/>
      <c r="T222" s="604"/>
      <c r="U222" s="604"/>
      <c r="V222" s="604"/>
      <c r="W222" s="604"/>
      <c r="X222" s="604"/>
      <c r="Y222" s="604"/>
      <c r="Z222" s="604"/>
      <c r="AA222" s="604"/>
      <c r="AB222" s="604"/>
      <c r="AC222" s="604"/>
      <c r="AD222" s="604"/>
      <c r="AE222" s="604"/>
      <c r="AF222" s="604"/>
      <c r="AG222" s="604"/>
      <c r="AH222" s="604"/>
      <c r="AI222" s="604"/>
    </row>
    <row r="223" spans="1:35" s="606" customFormat="1" x14ac:dyDescent="0.2">
      <c r="A223" s="1304"/>
      <c r="B223" s="1322"/>
      <c r="C223" s="358" t="s">
        <v>2741</v>
      </c>
      <c r="D223" s="285" t="s">
        <v>2742</v>
      </c>
      <c r="E223" s="284" t="s">
        <v>3995</v>
      </c>
      <c r="F223" s="285" t="s">
        <v>2502</v>
      </c>
      <c r="G223" s="286">
        <v>1.37</v>
      </c>
      <c r="H223" s="287" t="s">
        <v>2630</v>
      </c>
      <c r="I223" s="379"/>
      <c r="J223" s="380"/>
      <c r="K223" s="381"/>
      <c r="L223" s="349"/>
      <c r="M223" s="604"/>
      <c r="N223" s="604"/>
      <c r="O223" s="604"/>
      <c r="P223" s="604"/>
      <c r="Q223" s="604"/>
      <c r="R223" s="604"/>
      <c r="S223" s="604"/>
      <c r="T223" s="604"/>
      <c r="U223" s="604"/>
      <c r="V223" s="604"/>
      <c r="W223" s="604"/>
      <c r="X223" s="604"/>
      <c r="Y223" s="604"/>
      <c r="Z223" s="604"/>
      <c r="AA223" s="604"/>
      <c r="AB223" s="604"/>
      <c r="AC223" s="604"/>
      <c r="AD223" s="604"/>
      <c r="AE223" s="604"/>
      <c r="AF223" s="604"/>
      <c r="AG223" s="604"/>
      <c r="AH223" s="604"/>
      <c r="AI223" s="604"/>
    </row>
    <row r="224" spans="1:35" s="606" customFormat="1" x14ac:dyDescent="0.2">
      <c r="A224" s="1304"/>
      <c r="B224" s="1322"/>
      <c r="C224" s="358" t="s">
        <v>2743</v>
      </c>
      <c r="D224" s="406" t="s">
        <v>2744</v>
      </c>
      <c r="E224" s="284" t="s">
        <v>3996</v>
      </c>
      <c r="F224" s="285" t="s">
        <v>2504</v>
      </c>
      <c r="G224" s="286">
        <v>1.37</v>
      </c>
      <c r="H224" s="287" t="s">
        <v>2630</v>
      </c>
      <c r="I224" s="379"/>
      <c r="J224" s="380"/>
      <c r="K224" s="381"/>
      <c r="L224" s="349"/>
      <c r="M224" s="604"/>
      <c r="N224" s="604"/>
      <c r="O224" s="604"/>
      <c r="P224" s="604"/>
      <c r="Q224" s="604"/>
      <c r="R224" s="604"/>
      <c r="S224" s="604"/>
      <c r="T224" s="604"/>
      <c r="U224" s="604"/>
      <c r="V224" s="604"/>
      <c r="W224" s="604"/>
      <c r="X224" s="604"/>
      <c r="Y224" s="604"/>
      <c r="Z224" s="604"/>
      <c r="AA224" s="604"/>
      <c r="AB224" s="604"/>
      <c r="AC224" s="604"/>
      <c r="AD224" s="604"/>
      <c r="AE224" s="604"/>
      <c r="AF224" s="604"/>
      <c r="AG224" s="604"/>
      <c r="AH224" s="604"/>
      <c r="AI224" s="604"/>
    </row>
    <row r="225" spans="1:35" s="606" customFormat="1" x14ac:dyDescent="0.2">
      <c r="A225" s="1304"/>
      <c r="B225" s="1322"/>
      <c r="C225" s="358" t="s">
        <v>2745</v>
      </c>
      <c r="D225" s="285" t="s">
        <v>2746</v>
      </c>
      <c r="E225" s="284" t="s">
        <v>3997</v>
      </c>
      <c r="F225" s="285" t="s">
        <v>2505</v>
      </c>
      <c r="G225" s="286">
        <v>1.18</v>
      </c>
      <c r="H225" s="287" t="s">
        <v>2630</v>
      </c>
      <c r="I225" s="379"/>
      <c r="J225" s="380"/>
      <c r="K225" s="381"/>
      <c r="L225" s="349"/>
      <c r="M225" s="604"/>
      <c r="N225" s="604"/>
      <c r="O225" s="604"/>
      <c r="P225" s="604"/>
      <c r="Q225" s="604"/>
      <c r="R225" s="604"/>
      <c r="S225" s="604"/>
      <c r="T225" s="604"/>
      <c r="U225" s="604"/>
      <c r="V225" s="604"/>
      <c r="W225" s="604"/>
      <c r="X225" s="604"/>
      <c r="Y225" s="604"/>
      <c r="Z225" s="604"/>
      <c r="AA225" s="604"/>
      <c r="AB225" s="604"/>
      <c r="AC225" s="604"/>
      <c r="AD225" s="604"/>
      <c r="AE225" s="604"/>
      <c r="AF225" s="604"/>
      <c r="AG225" s="604"/>
      <c r="AH225" s="604"/>
      <c r="AI225" s="604"/>
    </row>
    <row r="226" spans="1:35" s="606" customFormat="1" x14ac:dyDescent="0.2">
      <c r="A226" s="1304"/>
      <c r="B226" s="1322"/>
      <c r="C226" s="358" t="s">
        <v>2747</v>
      </c>
      <c r="D226" s="284" t="s">
        <v>2748</v>
      </c>
      <c r="E226" s="284"/>
      <c r="F226" s="292" t="s">
        <v>2719</v>
      </c>
      <c r="G226" s="286"/>
      <c r="H226" s="287"/>
      <c r="I226" s="287"/>
      <c r="J226" s="288"/>
      <c r="K226" s="407"/>
      <c r="L226" s="349"/>
      <c r="M226" s="604"/>
      <c r="N226" s="604"/>
      <c r="O226" s="604"/>
      <c r="P226" s="604"/>
      <c r="Q226" s="604"/>
      <c r="R226" s="604"/>
      <c r="S226" s="604"/>
      <c r="T226" s="604"/>
      <c r="U226" s="604"/>
      <c r="V226" s="604"/>
      <c r="W226" s="604"/>
      <c r="X226" s="604"/>
      <c r="Y226" s="604"/>
      <c r="Z226" s="604"/>
      <c r="AA226" s="604"/>
      <c r="AB226" s="604"/>
      <c r="AC226" s="604"/>
      <c r="AD226" s="604"/>
      <c r="AE226" s="604"/>
      <c r="AF226" s="604"/>
      <c r="AG226" s="604"/>
      <c r="AH226" s="604"/>
      <c r="AI226" s="604"/>
    </row>
    <row r="227" spans="1:35" s="606" customFormat="1" ht="30" x14ac:dyDescent="0.2">
      <c r="A227" s="1304"/>
      <c r="B227" s="1322"/>
      <c r="C227" s="358" t="s">
        <v>2749</v>
      </c>
      <c r="D227" s="285" t="s">
        <v>2750</v>
      </c>
      <c r="E227" s="317" t="s">
        <v>2963</v>
      </c>
      <c r="F227" s="452" t="s">
        <v>2510</v>
      </c>
      <c r="G227" s="318">
        <v>0.93</v>
      </c>
      <c r="H227" s="287" t="s">
        <v>2581</v>
      </c>
      <c r="I227" s="287"/>
      <c r="J227" s="288"/>
      <c r="K227" s="407"/>
      <c r="L227" s="349"/>
      <c r="M227" s="604"/>
      <c r="N227" s="604"/>
      <c r="O227" s="604"/>
      <c r="P227" s="604"/>
      <c r="Q227" s="604"/>
      <c r="R227" s="604"/>
      <c r="S227" s="604"/>
      <c r="T227" s="604"/>
      <c r="U227" s="604"/>
      <c r="V227" s="604"/>
      <c r="W227" s="604"/>
      <c r="X227" s="604"/>
      <c r="Y227" s="604"/>
      <c r="Z227" s="604"/>
      <c r="AA227" s="604"/>
      <c r="AB227" s="604"/>
      <c r="AC227" s="604"/>
      <c r="AD227" s="604"/>
      <c r="AE227" s="604"/>
      <c r="AF227" s="604"/>
      <c r="AG227" s="604"/>
      <c r="AH227" s="604"/>
      <c r="AI227" s="604"/>
    </row>
    <row r="228" spans="1:35" s="606" customFormat="1" ht="30" x14ac:dyDescent="0.2">
      <c r="A228" s="1304"/>
      <c r="B228" s="1322"/>
      <c r="C228" s="358" t="s">
        <v>2751</v>
      </c>
      <c r="D228" s="285" t="s">
        <v>2752</v>
      </c>
      <c r="E228" s="284"/>
      <c r="F228" s="292" t="s">
        <v>2513</v>
      </c>
      <c r="G228" s="286"/>
      <c r="H228" s="287"/>
      <c r="I228" s="287"/>
      <c r="J228" s="288"/>
      <c r="K228" s="407"/>
      <c r="L228" s="349"/>
      <c r="M228" s="604"/>
      <c r="N228" s="604"/>
      <c r="O228" s="604"/>
      <c r="P228" s="604"/>
      <c r="Q228" s="604"/>
      <c r="R228" s="604"/>
      <c r="S228" s="604"/>
      <c r="T228" s="604"/>
      <c r="U228" s="604"/>
      <c r="V228" s="604"/>
      <c r="W228" s="604"/>
      <c r="X228" s="604"/>
      <c r="Y228" s="604"/>
      <c r="Z228" s="604"/>
      <c r="AA228" s="604"/>
      <c r="AB228" s="604"/>
      <c r="AC228" s="604"/>
      <c r="AD228" s="604"/>
      <c r="AE228" s="604"/>
      <c r="AF228" s="604"/>
      <c r="AG228" s="604"/>
      <c r="AH228" s="604"/>
      <c r="AI228" s="604"/>
    </row>
    <row r="229" spans="1:35" s="606" customFormat="1" ht="30" x14ac:dyDescent="0.2">
      <c r="A229" s="1304"/>
      <c r="B229" s="1322"/>
      <c r="C229" s="358" t="s">
        <v>2753</v>
      </c>
      <c r="D229" s="285" t="s">
        <v>2754</v>
      </c>
      <c r="E229" s="284" t="s">
        <v>4002</v>
      </c>
      <c r="F229" s="285" t="s">
        <v>2516</v>
      </c>
      <c r="G229" s="286">
        <v>0.31</v>
      </c>
      <c r="H229" s="287" t="s">
        <v>710</v>
      </c>
      <c r="I229" s="287"/>
      <c r="J229" s="288"/>
      <c r="K229" s="407"/>
      <c r="L229" s="349"/>
      <c r="M229" s="604"/>
      <c r="N229" s="604"/>
      <c r="O229" s="604"/>
      <c r="P229" s="604"/>
      <c r="Q229" s="604"/>
      <c r="R229" s="604"/>
      <c r="S229" s="604"/>
      <c r="T229" s="604"/>
      <c r="U229" s="604"/>
      <c r="V229" s="604"/>
      <c r="W229" s="604"/>
      <c r="X229" s="604"/>
      <c r="Y229" s="604"/>
      <c r="Z229" s="604"/>
      <c r="AA229" s="604"/>
      <c r="AB229" s="604"/>
      <c r="AC229" s="604"/>
      <c r="AD229" s="604"/>
      <c r="AE229" s="604"/>
      <c r="AF229" s="604"/>
      <c r="AG229" s="604"/>
      <c r="AH229" s="604"/>
      <c r="AI229" s="604"/>
    </row>
    <row r="230" spans="1:35" s="606" customFormat="1" x14ac:dyDescent="0.2">
      <c r="A230" s="1304"/>
      <c r="B230" s="1322"/>
      <c r="C230" s="346"/>
      <c r="D230" s="447"/>
      <c r="E230" s="284" t="s">
        <v>4016</v>
      </c>
      <c r="F230" s="285" t="s">
        <v>2755</v>
      </c>
      <c r="G230" s="286">
        <v>2</v>
      </c>
      <c r="H230" s="287" t="s">
        <v>2703</v>
      </c>
      <c r="I230" s="287"/>
      <c r="J230" s="288"/>
      <c r="K230" s="407"/>
      <c r="L230" s="349"/>
      <c r="M230" s="604"/>
      <c r="N230" s="604"/>
      <c r="O230" s="604"/>
      <c r="P230" s="604"/>
      <c r="Q230" s="604"/>
      <c r="R230" s="604"/>
      <c r="S230" s="604"/>
      <c r="T230" s="604"/>
      <c r="U230" s="604"/>
      <c r="V230" s="604"/>
      <c r="W230" s="604"/>
      <c r="X230" s="604"/>
      <c r="Y230" s="604"/>
      <c r="Z230" s="604"/>
      <c r="AA230" s="604"/>
      <c r="AB230" s="604"/>
      <c r="AC230" s="604"/>
      <c r="AD230" s="604"/>
      <c r="AE230" s="604"/>
      <c r="AF230" s="604"/>
      <c r="AG230" s="604"/>
      <c r="AH230" s="604"/>
      <c r="AI230" s="604"/>
    </row>
    <row r="231" spans="1:35" s="606" customFormat="1" ht="30" x14ac:dyDescent="0.2">
      <c r="A231" s="1304"/>
      <c r="B231" s="1322"/>
      <c r="C231" s="346"/>
      <c r="D231" s="447"/>
      <c r="E231" s="285" t="s">
        <v>4017</v>
      </c>
      <c r="F231" s="285" t="s">
        <v>2756</v>
      </c>
      <c r="G231" s="286">
        <v>0.45</v>
      </c>
      <c r="H231" s="287" t="s">
        <v>2522</v>
      </c>
      <c r="I231" s="290"/>
      <c r="J231" s="288"/>
      <c r="K231" s="407"/>
      <c r="L231" s="349"/>
      <c r="M231" s="604"/>
      <c r="N231" s="604"/>
      <c r="O231" s="604"/>
      <c r="P231" s="604"/>
      <c r="Q231" s="604"/>
      <c r="R231" s="604"/>
      <c r="S231" s="604"/>
      <c r="T231" s="604"/>
      <c r="U231" s="604"/>
      <c r="V231" s="604"/>
      <c r="W231" s="604"/>
      <c r="X231" s="604"/>
      <c r="Y231" s="604"/>
      <c r="Z231" s="604"/>
      <c r="AA231" s="604"/>
      <c r="AB231" s="604"/>
      <c r="AC231" s="604"/>
      <c r="AD231" s="604"/>
      <c r="AE231" s="604"/>
      <c r="AF231" s="604"/>
      <c r="AG231" s="604"/>
      <c r="AH231" s="604"/>
      <c r="AI231" s="604"/>
    </row>
    <row r="232" spans="1:35" s="606" customFormat="1" ht="30" x14ac:dyDescent="0.2">
      <c r="A232" s="1304"/>
      <c r="B232" s="1322"/>
      <c r="C232" s="346"/>
      <c r="D232" s="447"/>
      <c r="E232" s="285" t="s">
        <v>4018</v>
      </c>
      <c r="F232" s="285" t="s">
        <v>2757</v>
      </c>
      <c r="G232" s="286">
        <v>2</v>
      </c>
      <c r="H232" s="287" t="s">
        <v>2522</v>
      </c>
      <c r="I232" s="287"/>
      <c r="J232" s="288"/>
      <c r="K232" s="289"/>
      <c r="L232" s="349"/>
      <c r="M232" s="604"/>
      <c r="N232" s="604"/>
      <c r="O232" s="604"/>
      <c r="P232" s="604"/>
      <c r="Q232" s="604"/>
      <c r="R232" s="604"/>
      <c r="S232" s="604"/>
      <c r="T232" s="604"/>
      <c r="U232" s="604"/>
      <c r="V232" s="604"/>
      <c r="W232" s="604"/>
      <c r="X232" s="604"/>
      <c r="Y232" s="604"/>
      <c r="Z232" s="604"/>
      <c r="AA232" s="604"/>
      <c r="AB232" s="604"/>
      <c r="AC232" s="604"/>
      <c r="AD232" s="604"/>
      <c r="AE232" s="604"/>
      <c r="AF232" s="604"/>
      <c r="AG232" s="604"/>
      <c r="AH232" s="604"/>
      <c r="AI232" s="604"/>
    </row>
    <row r="233" spans="1:35" s="606" customFormat="1" x14ac:dyDescent="0.2">
      <c r="A233" s="1304"/>
      <c r="B233" s="1322"/>
      <c r="C233" s="384"/>
      <c r="D233" s="447"/>
      <c r="E233" s="284" t="s">
        <v>3994</v>
      </c>
      <c r="F233" s="285" t="s">
        <v>2492</v>
      </c>
      <c r="G233" s="318">
        <v>0.3</v>
      </c>
      <c r="H233" s="317" t="s">
        <v>2503</v>
      </c>
      <c r="I233" s="287"/>
      <c r="J233" s="398"/>
      <c r="K233" s="628"/>
      <c r="L233" s="349"/>
      <c r="M233" s="604"/>
      <c r="N233" s="604"/>
      <c r="O233" s="604"/>
      <c r="P233" s="604"/>
      <c r="Q233" s="604"/>
      <c r="R233" s="604"/>
      <c r="S233" s="604"/>
      <c r="T233" s="604"/>
      <c r="U233" s="604"/>
      <c r="V233" s="604"/>
      <c r="W233" s="604"/>
      <c r="X233" s="604"/>
      <c r="Y233" s="604"/>
      <c r="Z233" s="604"/>
      <c r="AA233" s="604"/>
      <c r="AB233" s="604"/>
      <c r="AC233" s="604"/>
      <c r="AD233" s="604"/>
      <c r="AE233" s="604"/>
      <c r="AF233" s="604"/>
      <c r="AG233" s="604"/>
      <c r="AH233" s="604"/>
      <c r="AI233" s="604"/>
    </row>
    <row r="234" spans="1:35" s="606" customFormat="1" x14ac:dyDescent="0.2">
      <c r="A234" s="1304"/>
      <c r="B234" s="1322"/>
      <c r="C234" s="384"/>
      <c r="D234" s="367"/>
      <c r="E234" s="284" t="s">
        <v>4008</v>
      </c>
      <c r="F234" s="366" t="s">
        <v>2555</v>
      </c>
      <c r="G234" s="278">
        <v>0.5</v>
      </c>
      <c r="H234" s="279" t="s">
        <v>2503</v>
      </c>
      <c r="I234" s="290"/>
      <c r="J234" s="288"/>
      <c r="K234" s="407"/>
      <c r="L234" s="349"/>
      <c r="M234" s="604"/>
      <c r="N234" s="604"/>
      <c r="O234" s="604"/>
      <c r="P234" s="604"/>
      <c r="Q234" s="604"/>
      <c r="R234" s="604"/>
      <c r="S234" s="604"/>
      <c r="T234" s="604"/>
      <c r="U234" s="604"/>
      <c r="V234" s="604"/>
      <c r="W234" s="604"/>
      <c r="X234" s="604"/>
      <c r="Y234" s="604"/>
      <c r="Z234" s="604"/>
      <c r="AA234" s="604"/>
      <c r="AB234" s="604"/>
      <c r="AC234" s="604"/>
      <c r="AD234" s="604"/>
      <c r="AE234" s="604"/>
      <c r="AF234" s="604"/>
      <c r="AG234" s="604"/>
      <c r="AH234" s="604"/>
      <c r="AI234" s="604"/>
    </row>
    <row r="235" spans="1:35" s="606" customFormat="1" ht="30" x14ac:dyDescent="0.2">
      <c r="A235" s="1304"/>
      <c r="B235" s="1322"/>
      <c r="C235" s="384"/>
      <c r="D235" s="447"/>
      <c r="E235" s="284" t="s">
        <v>2790</v>
      </c>
      <c r="F235" s="285" t="s">
        <v>2758</v>
      </c>
      <c r="G235" s="286">
        <v>0.25</v>
      </c>
      <c r="H235" s="287" t="s">
        <v>2522</v>
      </c>
      <c r="I235" s="290"/>
      <c r="J235" s="288"/>
      <c r="K235" s="407"/>
      <c r="L235" s="349"/>
      <c r="M235" s="604"/>
      <c r="N235" s="604"/>
      <c r="O235" s="604"/>
      <c r="P235" s="604"/>
      <c r="Q235" s="604"/>
      <c r="R235" s="604"/>
      <c r="S235" s="604"/>
      <c r="T235" s="604"/>
      <c r="U235" s="604"/>
      <c r="V235" s="604"/>
      <c r="W235" s="604"/>
      <c r="X235" s="604"/>
      <c r="Y235" s="604"/>
      <c r="Z235" s="604"/>
      <c r="AA235" s="604"/>
      <c r="AB235" s="604"/>
      <c r="AC235" s="604"/>
      <c r="AD235" s="604"/>
      <c r="AE235" s="604"/>
      <c r="AF235" s="604"/>
      <c r="AG235" s="604"/>
      <c r="AH235" s="604"/>
      <c r="AI235" s="604"/>
    </row>
    <row r="236" spans="1:35" s="606" customFormat="1" ht="15.75" thickBot="1" x14ac:dyDescent="0.25">
      <c r="A236" s="1305"/>
      <c r="B236" s="1323"/>
      <c r="C236" s="388"/>
      <c r="D236" s="389"/>
      <c r="E236" s="408"/>
      <c r="F236" s="440" t="s">
        <v>2493</v>
      </c>
      <c r="G236" s="409"/>
      <c r="H236" s="328" t="s">
        <v>2759</v>
      </c>
      <c r="I236" s="329">
        <v>7.59</v>
      </c>
      <c r="J236" s="410" t="s">
        <v>2760</v>
      </c>
      <c r="K236" s="411" t="s">
        <v>2714</v>
      </c>
      <c r="L236" s="349"/>
      <c r="M236" s="604"/>
      <c r="N236" s="604"/>
      <c r="O236" s="604"/>
      <c r="P236" s="604"/>
      <c r="Q236" s="604"/>
      <c r="R236" s="604"/>
      <c r="S236" s="604"/>
      <c r="T236" s="604"/>
      <c r="U236" s="604"/>
      <c r="V236" s="604"/>
      <c r="W236" s="604"/>
      <c r="X236" s="604"/>
      <c r="Y236" s="604"/>
      <c r="Z236" s="604"/>
      <c r="AA236" s="604"/>
      <c r="AB236" s="604"/>
      <c r="AC236" s="604"/>
      <c r="AD236" s="604"/>
      <c r="AE236" s="604"/>
      <c r="AF236" s="604"/>
      <c r="AG236" s="604"/>
      <c r="AH236" s="604"/>
      <c r="AI236" s="604"/>
    </row>
    <row r="237" spans="1:35" s="606" customFormat="1" x14ac:dyDescent="0.2">
      <c r="A237" s="1303" t="s">
        <v>2761</v>
      </c>
      <c r="B237" s="1287" t="s">
        <v>2762</v>
      </c>
      <c r="C237" s="413" t="s">
        <v>2763</v>
      </c>
      <c r="D237" s="413" t="s">
        <v>2764</v>
      </c>
      <c r="E237" s="445" t="s">
        <v>3989</v>
      </c>
      <c r="F237" s="366" t="s">
        <v>2484</v>
      </c>
      <c r="G237" s="278">
        <v>1.95</v>
      </c>
      <c r="H237" s="279" t="s">
        <v>2485</v>
      </c>
      <c r="I237" s="339"/>
      <c r="J237" s="340"/>
      <c r="K237" s="387"/>
      <c r="L237" s="349"/>
      <c r="M237" s="604"/>
      <c r="N237" s="604"/>
      <c r="O237" s="604"/>
      <c r="P237" s="604"/>
      <c r="Q237" s="604"/>
      <c r="R237" s="604"/>
      <c r="S237" s="604"/>
      <c r="T237" s="604"/>
      <c r="U237" s="604"/>
      <c r="V237" s="604"/>
      <c r="W237" s="604"/>
      <c r="X237" s="604"/>
      <c r="Y237" s="604"/>
      <c r="Z237" s="604"/>
      <c r="AA237" s="604"/>
      <c r="AB237" s="604"/>
      <c r="AC237" s="604"/>
      <c r="AD237" s="604"/>
      <c r="AE237" s="604"/>
      <c r="AF237" s="604"/>
      <c r="AG237" s="604"/>
      <c r="AH237" s="604"/>
      <c r="AI237" s="604"/>
    </row>
    <row r="238" spans="1:35" s="606" customFormat="1" x14ac:dyDescent="0.2">
      <c r="A238" s="1304"/>
      <c r="B238" s="1288"/>
      <c r="C238" s="414" t="s">
        <v>2765</v>
      </c>
      <c r="D238" s="414" t="s">
        <v>2766</v>
      </c>
      <c r="E238" s="284" t="s">
        <v>3990</v>
      </c>
      <c r="F238" s="285" t="s">
        <v>2486</v>
      </c>
      <c r="G238" s="286">
        <v>1.95</v>
      </c>
      <c r="H238" s="287" t="s">
        <v>2485</v>
      </c>
      <c r="I238" s="334"/>
      <c r="J238" s="335"/>
      <c r="K238" s="381"/>
      <c r="L238" s="349"/>
      <c r="M238" s="604"/>
      <c r="N238" s="604"/>
      <c r="O238" s="604"/>
      <c r="P238" s="604"/>
      <c r="Q238" s="604"/>
      <c r="R238" s="604"/>
      <c r="S238" s="604"/>
      <c r="T238" s="604"/>
      <c r="U238" s="604"/>
      <c r="V238" s="604"/>
      <c r="W238" s="604"/>
      <c r="X238" s="604"/>
      <c r="Y238" s="604"/>
      <c r="Z238" s="604"/>
      <c r="AA238" s="604"/>
      <c r="AB238" s="604"/>
      <c r="AC238" s="604"/>
      <c r="AD238" s="604"/>
      <c r="AE238" s="604"/>
      <c r="AF238" s="604"/>
      <c r="AG238" s="604"/>
      <c r="AH238" s="604"/>
      <c r="AI238" s="604"/>
    </row>
    <row r="239" spans="1:35" s="606" customFormat="1" x14ac:dyDescent="0.2">
      <c r="A239" s="1304"/>
      <c r="B239" s="1288"/>
      <c r="C239" s="414" t="s">
        <v>2767</v>
      </c>
      <c r="D239" s="414" t="s">
        <v>2768</v>
      </c>
      <c r="E239" s="284" t="s">
        <v>3991</v>
      </c>
      <c r="F239" s="285" t="s">
        <v>2487</v>
      </c>
      <c r="G239" s="286">
        <v>1.68</v>
      </c>
      <c r="H239" s="287" t="s">
        <v>2485</v>
      </c>
      <c r="I239" s="334"/>
      <c r="J239" s="335"/>
      <c r="K239" s="381"/>
      <c r="L239" s="349"/>
      <c r="M239" s="604"/>
      <c r="N239" s="604"/>
      <c r="O239" s="604"/>
      <c r="P239" s="604"/>
      <c r="Q239" s="604"/>
      <c r="R239" s="604"/>
      <c r="S239" s="604"/>
      <c r="T239" s="604"/>
      <c r="U239" s="604"/>
      <c r="V239" s="604"/>
      <c r="W239" s="604"/>
      <c r="X239" s="604"/>
      <c r="Y239" s="604"/>
      <c r="Z239" s="604"/>
      <c r="AA239" s="604"/>
      <c r="AB239" s="604"/>
      <c r="AC239" s="604"/>
      <c r="AD239" s="604"/>
      <c r="AE239" s="604"/>
      <c r="AF239" s="604"/>
      <c r="AG239" s="604"/>
      <c r="AH239" s="604"/>
      <c r="AI239" s="604"/>
    </row>
    <row r="240" spans="1:35" s="606" customFormat="1" x14ac:dyDescent="0.2">
      <c r="A240" s="1304"/>
      <c r="B240" s="1288"/>
      <c r="C240" s="414" t="s">
        <v>2769</v>
      </c>
      <c r="D240" s="414" t="s">
        <v>2770</v>
      </c>
      <c r="E240" s="284" t="s">
        <v>3995</v>
      </c>
      <c r="F240" s="285" t="s">
        <v>2502</v>
      </c>
      <c r="G240" s="286">
        <v>1.37</v>
      </c>
      <c r="H240" s="287" t="s">
        <v>2531</v>
      </c>
      <c r="I240" s="334"/>
      <c r="J240" s="335"/>
      <c r="K240" s="381"/>
      <c r="L240" s="349"/>
      <c r="M240" s="604"/>
      <c r="N240" s="604"/>
      <c r="O240" s="604"/>
      <c r="P240" s="604"/>
      <c r="Q240" s="604"/>
      <c r="R240" s="604"/>
      <c r="S240" s="604"/>
      <c r="T240" s="604"/>
      <c r="U240" s="604"/>
      <c r="V240" s="604"/>
      <c r="W240" s="604"/>
      <c r="X240" s="604"/>
      <c r="Y240" s="604"/>
      <c r="Z240" s="604"/>
      <c r="AA240" s="604"/>
      <c r="AB240" s="604"/>
      <c r="AC240" s="604"/>
      <c r="AD240" s="604"/>
      <c r="AE240" s="604"/>
      <c r="AF240" s="604"/>
      <c r="AG240" s="604"/>
      <c r="AH240" s="604"/>
      <c r="AI240" s="604"/>
    </row>
    <row r="241" spans="1:35" s="606" customFormat="1" ht="30" x14ac:dyDescent="0.2">
      <c r="A241" s="1304"/>
      <c r="B241" s="1288"/>
      <c r="C241" s="414" t="s">
        <v>2771</v>
      </c>
      <c r="D241" s="414" t="s">
        <v>2772</v>
      </c>
      <c r="E241" s="284" t="s">
        <v>3996</v>
      </c>
      <c r="F241" s="285" t="s">
        <v>2504</v>
      </c>
      <c r="G241" s="286">
        <v>1.37</v>
      </c>
      <c r="H241" s="287" t="s">
        <v>2531</v>
      </c>
      <c r="I241" s="334"/>
      <c r="J241" s="335"/>
      <c r="K241" s="381"/>
      <c r="L241" s="349"/>
      <c r="M241" s="604"/>
      <c r="N241" s="604"/>
      <c r="O241" s="604"/>
      <c r="P241" s="604"/>
      <c r="Q241" s="604"/>
      <c r="R241" s="604"/>
      <c r="S241" s="604"/>
      <c r="T241" s="604"/>
      <c r="U241" s="604"/>
      <c r="V241" s="604"/>
      <c r="W241" s="604"/>
      <c r="X241" s="604"/>
      <c r="Y241" s="604"/>
      <c r="Z241" s="604"/>
      <c r="AA241" s="604"/>
      <c r="AB241" s="604"/>
      <c r="AC241" s="604"/>
      <c r="AD241" s="604"/>
      <c r="AE241" s="604"/>
      <c r="AF241" s="604"/>
      <c r="AG241" s="604"/>
      <c r="AH241" s="604"/>
      <c r="AI241" s="604"/>
    </row>
    <row r="242" spans="1:35" s="606" customFormat="1" x14ac:dyDescent="0.2">
      <c r="A242" s="1304"/>
      <c r="B242" s="1288"/>
      <c r="C242" s="414" t="s">
        <v>2773</v>
      </c>
      <c r="D242" s="414" t="s">
        <v>2774</v>
      </c>
      <c r="E242" s="284" t="s">
        <v>3997</v>
      </c>
      <c r="F242" s="285" t="s">
        <v>2505</v>
      </c>
      <c r="G242" s="286">
        <v>1.18</v>
      </c>
      <c r="H242" s="287" t="s">
        <v>2531</v>
      </c>
      <c r="I242" s="334"/>
      <c r="J242" s="335"/>
      <c r="K242" s="381"/>
      <c r="L242" s="349"/>
      <c r="M242" s="604"/>
      <c r="N242" s="604"/>
      <c r="O242" s="604"/>
      <c r="P242" s="604"/>
      <c r="Q242" s="604"/>
      <c r="R242" s="604"/>
      <c r="S242" s="604"/>
      <c r="T242" s="604"/>
      <c r="U242" s="604"/>
      <c r="V242" s="604"/>
      <c r="W242" s="604"/>
      <c r="X242" s="604"/>
      <c r="Y242" s="604"/>
      <c r="Z242" s="604"/>
      <c r="AA242" s="604"/>
      <c r="AB242" s="604"/>
      <c r="AC242" s="604"/>
      <c r="AD242" s="604"/>
      <c r="AE242" s="604"/>
      <c r="AF242" s="604"/>
      <c r="AG242" s="604"/>
      <c r="AH242" s="604"/>
      <c r="AI242" s="604"/>
    </row>
    <row r="243" spans="1:35" s="606" customFormat="1" x14ac:dyDescent="0.2">
      <c r="A243" s="1304"/>
      <c r="B243" s="1288"/>
      <c r="C243" s="414" t="s">
        <v>2775</v>
      </c>
      <c r="D243" s="414" t="s">
        <v>2776</v>
      </c>
      <c r="E243" s="284"/>
      <c r="F243" s="292" t="s">
        <v>2719</v>
      </c>
      <c r="G243" s="286"/>
      <c r="H243" s="287"/>
      <c r="I243" s="287"/>
      <c r="J243" s="288"/>
      <c r="K243" s="289"/>
      <c r="L243" s="349"/>
      <c r="M243" s="604"/>
      <c r="N243" s="604"/>
      <c r="O243" s="604"/>
      <c r="P243" s="604"/>
      <c r="Q243" s="604"/>
      <c r="R243" s="604"/>
      <c r="S243" s="604"/>
      <c r="T243" s="604"/>
      <c r="U243" s="604"/>
      <c r="V243" s="604"/>
      <c r="W243" s="604"/>
      <c r="X243" s="604"/>
      <c r="Y243" s="604"/>
      <c r="Z243" s="604"/>
      <c r="AA243" s="604"/>
      <c r="AB243" s="604"/>
      <c r="AC243" s="604"/>
      <c r="AD243" s="604"/>
      <c r="AE243" s="604"/>
      <c r="AF243" s="604"/>
      <c r="AG243" s="604"/>
      <c r="AH243" s="604"/>
      <c r="AI243" s="604"/>
    </row>
    <row r="244" spans="1:35" s="606" customFormat="1" ht="30" x14ac:dyDescent="0.2">
      <c r="A244" s="1304"/>
      <c r="B244" s="1288"/>
      <c r="C244" s="414" t="s">
        <v>2777</v>
      </c>
      <c r="D244" s="414" t="s">
        <v>2778</v>
      </c>
      <c r="E244" s="285" t="s">
        <v>3123</v>
      </c>
      <c r="F244" s="533" t="s">
        <v>4019</v>
      </c>
      <c r="G244" s="286">
        <v>1.1200000000000001</v>
      </c>
      <c r="H244" s="287" t="s">
        <v>2687</v>
      </c>
      <c r="I244" s="287"/>
      <c r="J244" s="288"/>
      <c r="K244" s="289"/>
      <c r="L244" s="349"/>
      <c r="M244" s="604"/>
      <c r="N244" s="604"/>
      <c r="O244" s="604"/>
      <c r="P244" s="604"/>
      <c r="Q244" s="604"/>
      <c r="R244" s="604"/>
      <c r="S244" s="604"/>
      <c r="T244" s="604"/>
      <c r="U244" s="604"/>
      <c r="V244" s="604"/>
      <c r="W244" s="604"/>
      <c r="X244" s="604"/>
      <c r="Y244" s="604"/>
      <c r="Z244" s="604"/>
      <c r="AA244" s="604"/>
      <c r="AB244" s="604"/>
      <c r="AC244" s="604"/>
      <c r="AD244" s="604"/>
      <c r="AE244" s="604"/>
      <c r="AF244" s="604"/>
      <c r="AG244" s="604"/>
      <c r="AH244" s="604"/>
      <c r="AI244" s="604"/>
    </row>
    <row r="245" spans="1:35" s="606" customFormat="1" x14ac:dyDescent="0.2">
      <c r="A245" s="1304"/>
      <c r="B245" s="1288"/>
      <c r="C245" s="414" t="s">
        <v>2779</v>
      </c>
      <c r="D245" s="414" t="s">
        <v>2780</v>
      </c>
      <c r="E245" s="284"/>
      <c r="F245" s="292" t="s">
        <v>2513</v>
      </c>
      <c r="G245" s="286"/>
      <c r="H245" s="287"/>
      <c r="I245" s="287"/>
      <c r="J245" s="288"/>
      <c r="K245" s="289"/>
      <c r="L245" s="349"/>
      <c r="M245" s="604"/>
      <c r="N245" s="604"/>
      <c r="O245" s="604"/>
      <c r="P245" s="604"/>
      <c r="Q245" s="604"/>
      <c r="R245" s="604"/>
      <c r="S245" s="604"/>
      <c r="T245" s="604"/>
      <c r="U245" s="604"/>
      <c r="V245" s="604"/>
      <c r="W245" s="604"/>
      <c r="X245" s="604"/>
      <c r="Y245" s="604"/>
      <c r="Z245" s="604"/>
      <c r="AA245" s="604"/>
      <c r="AB245" s="604"/>
      <c r="AC245" s="604"/>
      <c r="AD245" s="604"/>
      <c r="AE245" s="604"/>
      <c r="AF245" s="604"/>
      <c r="AG245" s="604"/>
      <c r="AH245" s="604"/>
      <c r="AI245" s="604"/>
    </row>
    <row r="246" spans="1:35" s="606" customFormat="1" x14ac:dyDescent="0.2">
      <c r="A246" s="1304"/>
      <c r="B246" s="1288"/>
      <c r="C246" s="414" t="s">
        <v>2781</v>
      </c>
      <c r="D246" s="414" t="s">
        <v>2782</v>
      </c>
      <c r="E246" s="284" t="s">
        <v>4020</v>
      </c>
      <c r="F246" s="285" t="s">
        <v>2783</v>
      </c>
      <c r="G246" s="286">
        <v>0.87</v>
      </c>
      <c r="H246" s="287" t="s">
        <v>710</v>
      </c>
      <c r="I246" s="287"/>
      <c r="J246" s="288"/>
      <c r="K246" s="289"/>
      <c r="L246" s="349"/>
      <c r="M246" s="604"/>
      <c r="N246" s="604"/>
      <c r="O246" s="604"/>
      <c r="P246" s="604"/>
      <c r="Q246" s="604"/>
      <c r="R246" s="604"/>
      <c r="S246" s="604"/>
      <c r="T246" s="604"/>
      <c r="U246" s="604"/>
      <c r="V246" s="604"/>
      <c r="W246" s="604"/>
      <c r="X246" s="604"/>
      <c r="Y246" s="604"/>
      <c r="Z246" s="604"/>
      <c r="AA246" s="604"/>
      <c r="AB246" s="604"/>
      <c r="AC246" s="604"/>
      <c r="AD246" s="604"/>
      <c r="AE246" s="604"/>
      <c r="AF246" s="604"/>
      <c r="AG246" s="604"/>
      <c r="AH246" s="604"/>
      <c r="AI246" s="604"/>
    </row>
    <row r="247" spans="1:35" s="606" customFormat="1" ht="30" x14ac:dyDescent="0.2">
      <c r="A247" s="1304"/>
      <c r="B247" s="1288"/>
      <c r="C247" s="414" t="s">
        <v>2784</v>
      </c>
      <c r="D247" s="414" t="s">
        <v>2785</v>
      </c>
      <c r="E247" s="285" t="s">
        <v>4017</v>
      </c>
      <c r="F247" s="285" t="s">
        <v>2756</v>
      </c>
      <c r="G247" s="286">
        <v>0.45</v>
      </c>
      <c r="H247" s="287" t="s">
        <v>710</v>
      </c>
      <c r="I247" s="287"/>
      <c r="J247" s="288"/>
      <c r="K247" s="289"/>
      <c r="L247" s="349"/>
      <c r="M247" s="604"/>
      <c r="N247" s="604"/>
      <c r="O247" s="604"/>
      <c r="P247" s="604"/>
      <c r="Q247" s="604"/>
      <c r="R247" s="604"/>
      <c r="S247" s="604"/>
      <c r="T247" s="604"/>
      <c r="U247" s="604"/>
      <c r="V247" s="604"/>
      <c r="W247" s="604"/>
      <c r="X247" s="604"/>
      <c r="Y247" s="604"/>
      <c r="Z247" s="604"/>
      <c r="AA247" s="604"/>
      <c r="AB247" s="604"/>
      <c r="AC247" s="604"/>
      <c r="AD247" s="604"/>
      <c r="AE247" s="604"/>
      <c r="AF247" s="604"/>
      <c r="AG247" s="604"/>
      <c r="AH247" s="604"/>
      <c r="AI247" s="604"/>
    </row>
    <row r="248" spans="1:35" s="606" customFormat="1" ht="30" x14ac:dyDescent="0.2">
      <c r="A248" s="1304"/>
      <c r="B248" s="1288"/>
      <c r="C248" s="414" t="s">
        <v>2786</v>
      </c>
      <c r="D248" s="414" t="s">
        <v>2787</v>
      </c>
      <c r="E248" s="285" t="s">
        <v>4018</v>
      </c>
      <c r="F248" s="285" t="s">
        <v>2757</v>
      </c>
      <c r="G248" s="286">
        <v>2</v>
      </c>
      <c r="H248" s="287" t="s">
        <v>2556</v>
      </c>
      <c r="I248" s="287"/>
      <c r="J248" s="288"/>
      <c r="K248" s="289"/>
      <c r="L248" s="349"/>
      <c r="M248" s="604"/>
      <c r="N248" s="604"/>
      <c r="O248" s="604"/>
      <c r="P248" s="604"/>
      <c r="Q248" s="604"/>
      <c r="R248" s="604"/>
      <c r="S248" s="604"/>
      <c r="T248" s="604"/>
      <c r="U248" s="604"/>
      <c r="V248" s="604"/>
      <c r="W248" s="604"/>
      <c r="X248" s="604"/>
      <c r="Y248" s="604"/>
      <c r="Z248" s="604"/>
      <c r="AA248" s="604"/>
      <c r="AB248" s="604"/>
      <c r="AC248" s="604"/>
      <c r="AD248" s="604"/>
      <c r="AE248" s="604"/>
      <c r="AF248" s="604"/>
      <c r="AG248" s="604"/>
      <c r="AH248" s="604"/>
      <c r="AI248" s="604"/>
    </row>
    <row r="249" spans="1:35" s="606" customFormat="1" ht="30" x14ac:dyDescent="0.2">
      <c r="A249" s="1304"/>
      <c r="B249" s="1288"/>
      <c r="C249" s="414" t="s">
        <v>2788</v>
      </c>
      <c r="D249" s="414" t="s">
        <v>2789</v>
      </c>
      <c r="E249" s="284" t="s">
        <v>2790</v>
      </c>
      <c r="F249" s="285" t="s">
        <v>2791</v>
      </c>
      <c r="G249" s="286">
        <v>0.25</v>
      </c>
      <c r="H249" s="287" t="s">
        <v>2511</v>
      </c>
      <c r="I249" s="287"/>
      <c r="J249" s="288"/>
      <c r="K249" s="289"/>
      <c r="L249" s="349"/>
      <c r="M249" s="604"/>
      <c r="N249" s="604"/>
      <c r="O249" s="604"/>
      <c r="P249" s="604"/>
      <c r="Q249" s="604"/>
      <c r="R249" s="604"/>
      <c r="S249" s="604"/>
      <c r="T249" s="604"/>
      <c r="U249" s="604"/>
      <c r="V249" s="604"/>
      <c r="W249" s="604"/>
      <c r="X249" s="604"/>
      <c r="Y249" s="604"/>
      <c r="Z249" s="604"/>
      <c r="AA249" s="604"/>
      <c r="AB249" s="604"/>
      <c r="AC249" s="604"/>
      <c r="AD249" s="604"/>
      <c r="AE249" s="604"/>
      <c r="AF249" s="604"/>
      <c r="AG249" s="604"/>
      <c r="AH249" s="604"/>
      <c r="AI249" s="604"/>
    </row>
    <row r="250" spans="1:35" s="606" customFormat="1" x14ac:dyDescent="0.2">
      <c r="A250" s="1304"/>
      <c r="B250" s="1288"/>
      <c r="C250" s="414" t="s">
        <v>2792</v>
      </c>
      <c r="D250" s="414" t="s">
        <v>2793</v>
      </c>
      <c r="E250" s="284"/>
      <c r="F250" s="284"/>
      <c r="G250" s="286"/>
      <c r="H250" s="287"/>
      <c r="I250" s="287"/>
      <c r="J250" s="288"/>
      <c r="K250" s="289"/>
      <c r="L250" s="349"/>
      <c r="M250" s="604"/>
      <c r="N250" s="604"/>
      <c r="O250" s="604"/>
      <c r="P250" s="604"/>
      <c r="Q250" s="604"/>
      <c r="R250" s="604"/>
      <c r="S250" s="604"/>
      <c r="T250" s="604"/>
      <c r="U250" s="604"/>
      <c r="V250" s="604"/>
      <c r="W250" s="604"/>
      <c r="X250" s="604"/>
      <c r="Y250" s="604"/>
      <c r="Z250" s="604"/>
      <c r="AA250" s="604"/>
      <c r="AB250" s="604"/>
      <c r="AC250" s="604"/>
      <c r="AD250" s="604"/>
      <c r="AE250" s="604"/>
      <c r="AF250" s="604"/>
      <c r="AG250" s="604"/>
      <c r="AH250" s="604"/>
      <c r="AI250" s="604"/>
    </row>
    <row r="251" spans="1:35" s="606" customFormat="1" x14ac:dyDescent="0.2">
      <c r="A251" s="1304"/>
      <c r="B251" s="1288"/>
      <c r="C251" s="414" t="s">
        <v>2794</v>
      </c>
      <c r="D251" s="414" t="s">
        <v>2795</v>
      </c>
      <c r="E251" s="284"/>
      <c r="F251" s="284"/>
      <c r="G251" s="286"/>
      <c r="H251" s="287"/>
      <c r="I251" s="287"/>
      <c r="J251" s="288"/>
      <c r="K251" s="289"/>
      <c r="L251" s="349"/>
      <c r="M251" s="604"/>
      <c r="N251" s="604"/>
      <c r="O251" s="604"/>
      <c r="P251" s="604"/>
      <c r="Q251" s="604"/>
      <c r="R251" s="604"/>
      <c r="S251" s="604"/>
      <c r="T251" s="604"/>
      <c r="U251" s="604"/>
      <c r="V251" s="604"/>
      <c r="W251" s="604"/>
      <c r="X251" s="604"/>
      <c r="Y251" s="604"/>
      <c r="Z251" s="604"/>
      <c r="AA251" s="604"/>
      <c r="AB251" s="604"/>
      <c r="AC251" s="604"/>
      <c r="AD251" s="604"/>
      <c r="AE251" s="604"/>
      <c r="AF251" s="604"/>
      <c r="AG251" s="604"/>
      <c r="AH251" s="604"/>
      <c r="AI251" s="604"/>
    </row>
    <row r="252" spans="1:35" s="606" customFormat="1" x14ac:dyDescent="0.2">
      <c r="A252" s="1304"/>
      <c r="B252" s="1288"/>
      <c r="C252" s="414" t="s">
        <v>2796</v>
      </c>
      <c r="D252" s="414" t="s">
        <v>2797</v>
      </c>
      <c r="E252" s="284"/>
      <c r="F252" s="285"/>
      <c r="G252" s="286"/>
      <c r="H252" s="287"/>
      <c r="I252" s="287"/>
      <c r="J252" s="288"/>
      <c r="K252" s="289"/>
      <c r="L252" s="349"/>
      <c r="M252" s="604"/>
      <c r="N252" s="604"/>
      <c r="O252" s="604"/>
      <c r="P252" s="604"/>
      <c r="Q252" s="604"/>
      <c r="R252" s="604"/>
      <c r="S252" s="604"/>
      <c r="T252" s="604"/>
      <c r="U252" s="604"/>
      <c r="V252" s="604"/>
      <c r="W252" s="604"/>
      <c r="X252" s="604"/>
      <c r="Y252" s="604"/>
      <c r="Z252" s="604"/>
      <c r="AA252" s="604"/>
      <c r="AB252" s="604"/>
      <c r="AC252" s="604"/>
      <c r="AD252" s="604"/>
      <c r="AE252" s="604"/>
      <c r="AF252" s="604"/>
      <c r="AG252" s="604"/>
      <c r="AH252" s="604"/>
      <c r="AI252" s="604"/>
    </row>
    <row r="253" spans="1:35" s="606" customFormat="1" x14ac:dyDescent="0.2">
      <c r="A253" s="1304"/>
      <c r="B253" s="1288"/>
      <c r="C253" s="414" t="s">
        <v>2798</v>
      </c>
      <c r="D253" s="414" t="s">
        <v>2799</v>
      </c>
      <c r="E253" s="284"/>
      <c r="F253" s="284"/>
      <c r="G253" s="284"/>
      <c r="H253" s="284"/>
      <c r="I253" s="284"/>
      <c r="J253" s="310"/>
      <c r="K253" s="289"/>
      <c r="L253" s="349"/>
      <c r="M253" s="604"/>
      <c r="N253" s="604"/>
      <c r="O253" s="604"/>
      <c r="P253" s="604"/>
      <c r="Q253" s="604"/>
      <c r="R253" s="604"/>
      <c r="S253" s="604"/>
      <c r="T253" s="604"/>
      <c r="U253" s="604"/>
      <c r="V253" s="604"/>
      <c r="W253" s="604"/>
      <c r="X253" s="604"/>
      <c r="Y253" s="604"/>
      <c r="Z253" s="604"/>
      <c r="AA253" s="604"/>
      <c r="AB253" s="604"/>
      <c r="AC253" s="604"/>
      <c r="AD253" s="604"/>
      <c r="AE253" s="604"/>
      <c r="AF253" s="604"/>
      <c r="AG253" s="604"/>
      <c r="AH253" s="604"/>
      <c r="AI253" s="604"/>
    </row>
    <row r="254" spans="1:35" s="606" customFormat="1" x14ac:dyDescent="0.2">
      <c r="A254" s="1304"/>
      <c r="B254" s="1288"/>
      <c r="C254" s="414" t="s">
        <v>2800</v>
      </c>
      <c r="D254" s="414" t="s">
        <v>2801</v>
      </c>
      <c r="E254" s="284"/>
      <c r="F254" s="284"/>
      <c r="G254" s="629"/>
      <c r="H254" s="287"/>
      <c r="I254" s="287"/>
      <c r="J254" s="288"/>
      <c r="K254" s="381"/>
      <c r="L254" s="349"/>
      <c r="M254" s="604"/>
      <c r="N254" s="604"/>
      <c r="O254" s="604"/>
      <c r="P254" s="604"/>
      <c r="Q254" s="604"/>
      <c r="R254" s="604"/>
      <c r="S254" s="604"/>
      <c r="T254" s="604"/>
      <c r="U254" s="604"/>
      <c r="V254" s="604"/>
      <c r="W254" s="604"/>
      <c r="X254" s="604"/>
      <c r="Y254" s="604"/>
      <c r="Z254" s="604"/>
      <c r="AA254" s="604"/>
      <c r="AB254" s="604"/>
      <c r="AC254" s="604"/>
      <c r="AD254" s="604"/>
      <c r="AE254" s="604"/>
      <c r="AF254" s="604"/>
      <c r="AG254" s="604"/>
      <c r="AH254" s="604"/>
      <c r="AI254" s="604"/>
    </row>
    <row r="255" spans="1:35" s="606" customFormat="1" x14ac:dyDescent="0.2">
      <c r="A255" s="1304"/>
      <c r="B255" s="1288"/>
      <c r="C255" s="414" t="s">
        <v>2802</v>
      </c>
      <c r="D255" s="414" t="s">
        <v>2803</v>
      </c>
      <c r="E255" s="284"/>
      <c r="F255" s="284"/>
      <c r="G255" s="629"/>
      <c r="H255" s="287"/>
      <c r="I255" s="287"/>
      <c r="J255" s="288"/>
      <c r="K255" s="381"/>
      <c r="L255" s="349"/>
      <c r="M255" s="604"/>
      <c r="N255" s="604"/>
      <c r="O255" s="604"/>
      <c r="P255" s="604"/>
      <c r="Q255" s="604"/>
      <c r="R255" s="604"/>
      <c r="S255" s="604"/>
      <c r="T255" s="604"/>
      <c r="U255" s="604"/>
      <c r="V255" s="604"/>
      <c r="W255" s="604"/>
      <c r="X255" s="604"/>
      <c r="Y255" s="604"/>
      <c r="Z255" s="604"/>
      <c r="AA255" s="604"/>
      <c r="AB255" s="604"/>
      <c r="AC255" s="604"/>
      <c r="AD255" s="604"/>
      <c r="AE255" s="604"/>
      <c r="AF255" s="604"/>
      <c r="AG255" s="604"/>
      <c r="AH255" s="604"/>
      <c r="AI255" s="604"/>
    </row>
    <row r="256" spans="1:35" s="606" customFormat="1" ht="15.75" thickBot="1" x14ac:dyDescent="0.25">
      <c r="A256" s="1305"/>
      <c r="B256" s="1289"/>
      <c r="C256" s="447"/>
      <c r="D256" s="447"/>
      <c r="E256" s="446"/>
      <c r="F256" s="440" t="s">
        <v>2493</v>
      </c>
      <c r="G256" s="298"/>
      <c r="H256" s="370" t="s">
        <v>2759</v>
      </c>
      <c r="I256" s="298">
        <v>3</v>
      </c>
      <c r="J256" s="299" t="s">
        <v>2804</v>
      </c>
      <c r="K256" s="300" t="s">
        <v>2714</v>
      </c>
      <c r="L256" s="349"/>
      <c r="M256" s="604"/>
      <c r="N256" s="604"/>
      <c r="O256" s="604"/>
      <c r="P256" s="604"/>
      <c r="Q256" s="604"/>
      <c r="R256" s="604"/>
      <c r="S256" s="604"/>
      <c r="T256" s="604"/>
      <c r="U256" s="604"/>
      <c r="V256" s="604"/>
      <c r="W256" s="604"/>
      <c r="X256" s="604"/>
      <c r="Y256" s="604"/>
      <c r="Z256" s="604"/>
      <c r="AA256" s="604"/>
      <c r="AB256" s="604"/>
      <c r="AC256" s="604"/>
      <c r="AD256" s="604"/>
      <c r="AE256" s="604"/>
      <c r="AF256" s="604"/>
      <c r="AG256" s="604"/>
      <c r="AH256" s="604"/>
      <c r="AI256" s="604"/>
    </row>
    <row r="257" spans="1:35" s="611" customFormat="1" ht="30" x14ac:dyDescent="0.2">
      <c r="A257" s="1338" t="s">
        <v>2805</v>
      </c>
      <c r="B257" s="1287" t="s">
        <v>2806</v>
      </c>
      <c r="C257" s="415" t="s">
        <v>2807</v>
      </c>
      <c r="D257" s="375" t="s">
        <v>2808</v>
      </c>
      <c r="E257" s="403" t="s">
        <v>4021</v>
      </c>
      <c r="F257" s="375" t="s">
        <v>4022</v>
      </c>
      <c r="G257" s="416">
        <v>1.57</v>
      </c>
      <c r="H257" s="417" t="s">
        <v>710</v>
      </c>
      <c r="I257" s="418"/>
      <c r="J257" s="419"/>
      <c r="K257" s="420"/>
      <c r="L257" s="610"/>
      <c r="M257" s="610"/>
      <c r="N257" s="610"/>
      <c r="O257" s="610"/>
      <c r="P257" s="610"/>
      <c r="Q257" s="610"/>
      <c r="R257" s="610"/>
      <c r="S257" s="610"/>
      <c r="T257" s="610"/>
      <c r="U257" s="610"/>
      <c r="V257" s="610"/>
      <c r="W257" s="610"/>
      <c r="X257" s="610"/>
      <c r="Y257" s="610"/>
      <c r="Z257" s="610"/>
      <c r="AA257" s="610"/>
      <c r="AB257" s="610"/>
      <c r="AC257" s="610"/>
      <c r="AD257" s="610"/>
      <c r="AE257" s="610"/>
      <c r="AF257" s="610"/>
      <c r="AG257" s="610"/>
      <c r="AH257" s="610"/>
      <c r="AI257" s="610"/>
    </row>
    <row r="258" spans="1:35" s="611" customFormat="1" x14ac:dyDescent="0.2">
      <c r="A258" s="1339"/>
      <c r="B258" s="1288"/>
      <c r="C258" s="406" t="s">
        <v>2809</v>
      </c>
      <c r="D258" s="337" t="s">
        <v>2810</v>
      </c>
      <c r="E258" s="337" t="s">
        <v>4023</v>
      </c>
      <c r="F258" s="337" t="s">
        <v>2912</v>
      </c>
      <c r="G258" s="286">
        <v>1.57</v>
      </c>
      <c r="H258" s="287" t="s">
        <v>710</v>
      </c>
      <c r="I258" s="287"/>
      <c r="J258" s="288"/>
      <c r="K258" s="289"/>
      <c r="L258" s="610"/>
      <c r="M258" s="610"/>
      <c r="N258" s="610"/>
      <c r="O258" s="610"/>
      <c r="P258" s="610"/>
      <c r="Q258" s="610"/>
      <c r="R258" s="610"/>
      <c r="S258" s="610"/>
      <c r="T258" s="610"/>
      <c r="U258" s="610"/>
      <c r="V258" s="610"/>
      <c r="W258" s="610"/>
      <c r="X258" s="610"/>
      <c r="Y258" s="610"/>
      <c r="Z258" s="610"/>
      <c r="AA258" s="610"/>
      <c r="AB258" s="610"/>
      <c r="AC258" s="610"/>
      <c r="AD258" s="610"/>
      <c r="AE258" s="610"/>
      <c r="AF258" s="610"/>
      <c r="AG258" s="610"/>
      <c r="AH258" s="610"/>
      <c r="AI258" s="610"/>
    </row>
    <row r="259" spans="1:35" s="611" customFormat="1" x14ac:dyDescent="0.2">
      <c r="A259" s="1339"/>
      <c r="B259" s="1288"/>
      <c r="C259" s="406"/>
      <c r="D259" s="320"/>
      <c r="E259" s="337" t="s">
        <v>4024</v>
      </c>
      <c r="F259" s="337" t="s">
        <v>2913</v>
      </c>
      <c r="G259" s="286">
        <v>1.57</v>
      </c>
      <c r="H259" s="287" t="s">
        <v>710</v>
      </c>
      <c r="I259" s="287"/>
      <c r="J259" s="288"/>
      <c r="K259" s="289"/>
      <c r="L259" s="610"/>
      <c r="M259" s="610"/>
      <c r="N259" s="610"/>
      <c r="O259" s="610"/>
      <c r="P259" s="610"/>
      <c r="Q259" s="610"/>
      <c r="R259" s="610"/>
      <c r="S259" s="610"/>
      <c r="T259" s="610"/>
      <c r="U259" s="610"/>
      <c r="V259" s="610"/>
      <c r="W259" s="610"/>
      <c r="X259" s="610"/>
      <c r="Y259" s="610"/>
      <c r="Z259" s="610"/>
      <c r="AA259" s="610"/>
      <c r="AB259" s="610"/>
      <c r="AC259" s="610"/>
      <c r="AD259" s="610"/>
      <c r="AE259" s="610"/>
      <c r="AF259" s="610"/>
      <c r="AG259" s="610"/>
      <c r="AH259" s="610"/>
      <c r="AI259" s="610"/>
    </row>
    <row r="260" spans="1:35" s="611" customFormat="1" x14ac:dyDescent="0.2">
      <c r="A260" s="1339"/>
      <c r="B260" s="1288"/>
      <c r="C260" s="421"/>
      <c r="D260" s="422"/>
      <c r="E260" s="337" t="s">
        <v>3992</v>
      </c>
      <c r="F260" s="338" t="s">
        <v>3993</v>
      </c>
      <c r="G260" s="286">
        <v>1.57</v>
      </c>
      <c r="H260" s="294" t="s">
        <v>710</v>
      </c>
      <c r="I260" s="294"/>
      <c r="J260" s="296"/>
      <c r="K260" s="423"/>
      <c r="L260" s="610"/>
      <c r="M260" s="610"/>
      <c r="N260" s="610"/>
      <c r="O260" s="610"/>
      <c r="P260" s="610"/>
      <c r="Q260" s="610"/>
      <c r="R260" s="610"/>
      <c r="S260" s="610"/>
      <c r="T260" s="610"/>
      <c r="U260" s="610"/>
      <c r="V260" s="610"/>
      <c r="W260" s="610"/>
      <c r="X260" s="610"/>
      <c r="Y260" s="610"/>
      <c r="Z260" s="610"/>
      <c r="AA260" s="610"/>
      <c r="AB260" s="610"/>
      <c r="AC260" s="610"/>
      <c r="AD260" s="610"/>
      <c r="AE260" s="610"/>
      <c r="AF260" s="610"/>
      <c r="AG260" s="610"/>
      <c r="AH260" s="610"/>
      <c r="AI260" s="610"/>
    </row>
    <row r="261" spans="1:35" s="610" customFormat="1" ht="15.75" thickBot="1" x14ac:dyDescent="0.25">
      <c r="A261" s="1340"/>
      <c r="B261" s="1289"/>
      <c r="C261" s="424"/>
      <c r="D261" s="425"/>
      <c r="E261" s="408"/>
      <c r="F261" s="440" t="s">
        <v>2493</v>
      </c>
      <c r="G261" s="409"/>
      <c r="H261" s="328" t="s">
        <v>2811</v>
      </c>
      <c r="I261" s="426">
        <v>1.57</v>
      </c>
      <c r="J261" s="427" t="s">
        <v>4025</v>
      </c>
      <c r="K261" s="411">
        <v>1</v>
      </c>
    </row>
    <row r="262" spans="1:35" s="606" customFormat="1" x14ac:dyDescent="0.2">
      <c r="A262" s="603"/>
      <c r="B262" s="604"/>
      <c r="C262" s="604"/>
      <c r="D262" s="604"/>
      <c r="E262" s="604"/>
      <c r="F262" s="604"/>
      <c r="G262" s="605"/>
      <c r="H262" s="385"/>
      <c r="I262" s="385"/>
      <c r="J262" s="630"/>
      <c r="K262" s="604"/>
    </row>
    <row r="263" spans="1:35" s="606" customFormat="1" ht="15.75" thickBot="1" x14ac:dyDescent="0.25">
      <c r="A263" s="1283" t="s">
        <v>2812</v>
      </c>
      <c r="B263" s="1283"/>
      <c r="C263" s="1283"/>
      <c r="D263" s="1283"/>
      <c r="E263" s="1283"/>
      <c r="F263" s="1283"/>
      <c r="G263" s="1283"/>
      <c r="H263" s="1283"/>
      <c r="I263" s="1283"/>
      <c r="J263" s="1283"/>
      <c r="K263" s="1283"/>
    </row>
    <row r="264" spans="1:35" s="606" customFormat="1" ht="64.5" thickBot="1" x14ac:dyDescent="0.25">
      <c r="A264" s="428" t="s">
        <v>203</v>
      </c>
      <c r="B264" s="429" t="s">
        <v>2813</v>
      </c>
      <c r="C264" s="430" t="s">
        <v>2814</v>
      </c>
      <c r="D264" s="429" t="s">
        <v>2472</v>
      </c>
      <c r="E264" s="429" t="s">
        <v>2815</v>
      </c>
      <c r="F264" s="431" t="s">
        <v>2474</v>
      </c>
      <c r="G264" s="432" t="s">
        <v>2475</v>
      </c>
      <c r="H264" s="433" t="s">
        <v>2476</v>
      </c>
      <c r="I264" s="434" t="s">
        <v>2477</v>
      </c>
      <c r="J264" s="435" t="s">
        <v>2478</v>
      </c>
      <c r="K264" s="436" t="s">
        <v>2479</v>
      </c>
    </row>
    <row r="265" spans="1:35" s="606" customFormat="1" x14ac:dyDescent="0.2">
      <c r="A265" s="1303" t="s">
        <v>2816</v>
      </c>
      <c r="B265" s="1287" t="s">
        <v>2817</v>
      </c>
      <c r="C265" s="403" t="s">
        <v>2529</v>
      </c>
      <c r="D265" s="403" t="s">
        <v>2530</v>
      </c>
      <c r="E265" s="403" t="s">
        <v>4026</v>
      </c>
      <c r="F265" s="437" t="s">
        <v>2818</v>
      </c>
      <c r="G265" s="416">
        <v>1.68</v>
      </c>
      <c r="H265" s="417" t="s">
        <v>2485</v>
      </c>
      <c r="I265" s="438"/>
      <c r="J265" s="439"/>
      <c r="K265" s="420"/>
    </row>
    <row r="266" spans="1:35" s="606" customFormat="1" x14ac:dyDescent="0.2">
      <c r="A266" s="1304"/>
      <c r="B266" s="1288"/>
      <c r="C266" s="284" t="s">
        <v>2566</v>
      </c>
      <c r="D266" s="445" t="s">
        <v>2567</v>
      </c>
      <c r="E266" s="284" t="s">
        <v>3990</v>
      </c>
      <c r="F266" s="285" t="s">
        <v>2486</v>
      </c>
      <c r="G266" s="286">
        <v>1.68</v>
      </c>
      <c r="H266" s="287" t="s">
        <v>2485</v>
      </c>
      <c r="I266" s="362"/>
      <c r="J266" s="363"/>
      <c r="K266" s="282"/>
    </row>
    <row r="267" spans="1:35" s="606" customFormat="1" x14ac:dyDescent="0.2">
      <c r="A267" s="1304"/>
      <c r="B267" s="1288"/>
      <c r="C267" s="319" t="s">
        <v>2568</v>
      </c>
      <c r="D267" s="284" t="s">
        <v>2569</v>
      </c>
      <c r="E267" s="284" t="s">
        <v>3991</v>
      </c>
      <c r="F267" s="285" t="s">
        <v>2487</v>
      </c>
      <c r="G267" s="286">
        <v>1.68</v>
      </c>
      <c r="H267" s="287" t="s">
        <v>2485</v>
      </c>
      <c r="I267" s="362"/>
      <c r="J267" s="363"/>
      <c r="K267" s="282"/>
    </row>
    <row r="268" spans="1:35" s="606" customFormat="1" ht="30" x14ac:dyDescent="0.2">
      <c r="A268" s="1304"/>
      <c r="B268" s="1288"/>
      <c r="C268" s="319" t="s">
        <v>2532</v>
      </c>
      <c r="D268" s="285" t="s">
        <v>2533</v>
      </c>
      <c r="E268" s="284" t="s">
        <v>4027</v>
      </c>
      <c r="F268" s="285" t="s">
        <v>2819</v>
      </c>
      <c r="G268" s="286">
        <v>1.18</v>
      </c>
      <c r="H268" s="287" t="s">
        <v>2485</v>
      </c>
      <c r="I268" s="362"/>
      <c r="J268" s="363"/>
      <c r="K268" s="282"/>
    </row>
    <row r="269" spans="1:35" s="606" customFormat="1" x14ac:dyDescent="0.2">
      <c r="A269" s="1304"/>
      <c r="B269" s="1288"/>
      <c r="C269" s="319" t="s">
        <v>2570</v>
      </c>
      <c r="D269" s="285" t="s">
        <v>2571</v>
      </c>
      <c r="E269" s="284" t="s">
        <v>3996</v>
      </c>
      <c r="F269" s="285" t="s">
        <v>2504</v>
      </c>
      <c r="G269" s="286">
        <v>1.18</v>
      </c>
      <c r="H269" s="287" t="s">
        <v>2485</v>
      </c>
      <c r="I269" s="362"/>
      <c r="J269" s="363"/>
      <c r="K269" s="282"/>
    </row>
    <row r="270" spans="1:35" s="606" customFormat="1" x14ac:dyDescent="0.2">
      <c r="A270" s="1304"/>
      <c r="B270" s="1288"/>
      <c r="C270" s="319" t="s">
        <v>2534</v>
      </c>
      <c r="D270" s="285" t="s">
        <v>2535</v>
      </c>
      <c r="E270" s="284" t="s">
        <v>3997</v>
      </c>
      <c r="F270" s="285" t="s">
        <v>2505</v>
      </c>
      <c r="G270" s="286">
        <v>1.18</v>
      </c>
      <c r="H270" s="287" t="s">
        <v>2485</v>
      </c>
      <c r="I270" s="362"/>
      <c r="J270" s="363"/>
      <c r="K270" s="282"/>
    </row>
    <row r="271" spans="1:35" s="606" customFormat="1" x14ac:dyDescent="0.2">
      <c r="A271" s="1304"/>
      <c r="B271" s="1288"/>
      <c r="C271" s="319" t="s">
        <v>2572</v>
      </c>
      <c r="D271" s="285" t="s">
        <v>2820</v>
      </c>
      <c r="E271" s="313"/>
      <c r="F271" s="361" t="s">
        <v>2506</v>
      </c>
      <c r="G271" s="278"/>
      <c r="H271" s="279"/>
      <c r="I271" s="279"/>
      <c r="J271" s="363"/>
      <c r="K271" s="282"/>
    </row>
    <row r="272" spans="1:35" s="606" customFormat="1" x14ac:dyDescent="0.2">
      <c r="A272" s="1304"/>
      <c r="B272" s="1288"/>
      <c r="C272" s="604"/>
      <c r="D272" s="284"/>
      <c r="E272" s="337" t="s">
        <v>2545</v>
      </c>
      <c r="F272" s="285" t="s">
        <v>2546</v>
      </c>
      <c r="G272" s="286">
        <v>0.35</v>
      </c>
      <c r="H272" s="287" t="s">
        <v>2687</v>
      </c>
      <c r="I272" s="290"/>
      <c r="J272" s="288"/>
      <c r="K272" s="289"/>
    </row>
    <row r="273" spans="1:11" s="606" customFormat="1" x14ac:dyDescent="0.2">
      <c r="A273" s="1304"/>
      <c r="B273" s="1288"/>
      <c r="C273" s="319" t="s">
        <v>2591</v>
      </c>
      <c r="D273" s="284" t="s">
        <v>2592</v>
      </c>
      <c r="E273" s="284" t="s">
        <v>4000</v>
      </c>
      <c r="F273" s="285" t="s">
        <v>2512</v>
      </c>
      <c r="G273" s="286">
        <v>0.42</v>
      </c>
      <c r="H273" s="287" t="s">
        <v>2511</v>
      </c>
      <c r="I273" s="362"/>
      <c r="J273" s="363"/>
      <c r="K273" s="282"/>
    </row>
    <row r="274" spans="1:11" s="606" customFormat="1" x14ac:dyDescent="0.2">
      <c r="A274" s="1304"/>
      <c r="B274" s="1288"/>
      <c r="C274" s="319" t="s">
        <v>2574</v>
      </c>
      <c r="D274" s="284" t="s">
        <v>2575</v>
      </c>
      <c r="E274" s="284" t="s">
        <v>3998</v>
      </c>
      <c r="F274" s="285" t="s">
        <v>2507</v>
      </c>
      <c r="G274" s="286">
        <v>0.75</v>
      </c>
      <c r="H274" s="287" t="s">
        <v>2680</v>
      </c>
      <c r="I274" s="290"/>
      <c r="J274" s="288"/>
      <c r="K274" s="289"/>
    </row>
    <row r="275" spans="1:11" s="606" customFormat="1" x14ac:dyDescent="0.2">
      <c r="A275" s="1304"/>
      <c r="B275" s="1288"/>
      <c r="C275" s="319" t="s">
        <v>2577</v>
      </c>
      <c r="D275" s="285" t="s">
        <v>2578</v>
      </c>
      <c r="E275" s="284" t="s">
        <v>3999</v>
      </c>
      <c r="F275" s="285" t="s">
        <v>2509</v>
      </c>
      <c r="G275" s="286">
        <v>0.75</v>
      </c>
      <c r="H275" s="287" t="s">
        <v>2686</v>
      </c>
      <c r="I275" s="290"/>
      <c r="J275" s="288"/>
      <c r="K275" s="289"/>
    </row>
    <row r="276" spans="1:11" s="606" customFormat="1" x14ac:dyDescent="0.2">
      <c r="A276" s="1304"/>
      <c r="B276" s="1288"/>
      <c r="C276" s="319" t="s">
        <v>2579</v>
      </c>
      <c r="D276" s="285" t="s">
        <v>2580</v>
      </c>
      <c r="E276" s="284"/>
      <c r="F276" s="292" t="s">
        <v>2488</v>
      </c>
      <c r="G276" s="286"/>
      <c r="H276" s="287"/>
      <c r="I276" s="290"/>
      <c r="J276" s="288"/>
      <c r="K276" s="289"/>
    </row>
    <row r="277" spans="1:11" s="606" customFormat="1" x14ac:dyDescent="0.2">
      <c r="A277" s="1304"/>
      <c r="B277" s="1288"/>
      <c r="C277" s="319" t="s">
        <v>2536</v>
      </c>
      <c r="D277" s="285" t="s">
        <v>2537</v>
      </c>
      <c r="E277" s="284" t="s">
        <v>4001</v>
      </c>
      <c r="F277" s="285" t="s">
        <v>2514</v>
      </c>
      <c r="G277" s="286">
        <v>0.96</v>
      </c>
      <c r="H277" s="287" t="s">
        <v>2722</v>
      </c>
      <c r="I277" s="290"/>
      <c r="J277" s="288"/>
      <c r="K277" s="289"/>
    </row>
    <row r="278" spans="1:11" s="606" customFormat="1" x14ac:dyDescent="0.2">
      <c r="A278" s="1304"/>
      <c r="B278" s="1288"/>
      <c r="C278" s="319" t="s">
        <v>2538</v>
      </c>
      <c r="D278" s="284" t="s">
        <v>2539</v>
      </c>
      <c r="E278" s="284" t="s">
        <v>4003</v>
      </c>
      <c r="F278" s="285" t="s">
        <v>2518</v>
      </c>
      <c r="G278" s="286">
        <v>0.5</v>
      </c>
      <c r="H278" s="287" t="s">
        <v>2821</v>
      </c>
      <c r="I278" s="290"/>
      <c r="J278" s="288"/>
      <c r="K278" s="289"/>
    </row>
    <row r="279" spans="1:11" s="606" customFormat="1" x14ac:dyDescent="0.2">
      <c r="A279" s="1304"/>
      <c r="B279" s="1288"/>
      <c r="C279" s="362" t="s">
        <v>2540</v>
      </c>
      <c r="D279" s="285" t="s">
        <v>2541</v>
      </c>
      <c r="E279" s="320" t="s">
        <v>2584</v>
      </c>
      <c r="F279" s="285" t="s">
        <v>2585</v>
      </c>
      <c r="G279" s="368">
        <v>1.25</v>
      </c>
      <c r="H279" s="287" t="s">
        <v>2822</v>
      </c>
      <c r="I279" s="290"/>
      <c r="J279" s="288"/>
      <c r="K279" s="289"/>
    </row>
    <row r="280" spans="1:11" s="606" customFormat="1" ht="30" x14ac:dyDescent="0.2">
      <c r="A280" s="1304"/>
      <c r="B280" s="1288"/>
      <c r="C280" s="319" t="s">
        <v>2542</v>
      </c>
      <c r="D280" s="285" t="s">
        <v>2543</v>
      </c>
      <c r="E280" s="284" t="s">
        <v>2847</v>
      </c>
      <c r="F280" s="284" t="s">
        <v>2587</v>
      </c>
      <c r="G280" s="284">
        <v>0.25</v>
      </c>
      <c r="H280" s="287" t="s">
        <v>2822</v>
      </c>
      <c r="I280" s="279"/>
      <c r="J280" s="363"/>
      <c r="K280" s="289"/>
    </row>
    <row r="281" spans="1:11" s="606" customFormat="1" ht="30" x14ac:dyDescent="0.2">
      <c r="A281" s="1304"/>
      <c r="B281" s="1288"/>
      <c r="C281" s="284" t="s">
        <v>2549</v>
      </c>
      <c r="D281" s="285" t="s">
        <v>2550</v>
      </c>
      <c r="E281" s="284" t="s">
        <v>2790</v>
      </c>
      <c r="F281" s="285" t="s">
        <v>2791</v>
      </c>
      <c r="G281" s="284">
        <v>0.25</v>
      </c>
      <c r="H281" s="287" t="s">
        <v>2823</v>
      </c>
      <c r="I281" s="287"/>
      <c r="J281" s="288"/>
      <c r="K281" s="289"/>
    </row>
    <row r="282" spans="1:11" s="606" customFormat="1" ht="30" x14ac:dyDescent="0.2">
      <c r="A282" s="1304"/>
      <c r="B282" s="1288"/>
      <c r="C282" s="284" t="s">
        <v>2551</v>
      </c>
      <c r="D282" s="285" t="s">
        <v>2552</v>
      </c>
      <c r="E282" s="285" t="s">
        <v>2588</v>
      </c>
      <c r="F282" s="285" t="s">
        <v>2589</v>
      </c>
      <c r="G282" s="287">
        <v>1.53</v>
      </c>
      <c r="H282" s="287" t="s">
        <v>2824</v>
      </c>
      <c r="I282" s="287"/>
      <c r="J282" s="288"/>
      <c r="K282" s="289"/>
    </row>
    <row r="283" spans="1:11" s="606" customFormat="1" ht="30" x14ac:dyDescent="0.2">
      <c r="A283" s="1304"/>
      <c r="B283" s="1288"/>
      <c r="C283" s="497" t="s">
        <v>2825</v>
      </c>
      <c r="D283" s="320" t="s">
        <v>2826</v>
      </c>
      <c r="E283" s="285" t="s">
        <v>2593</v>
      </c>
      <c r="F283" s="285" t="s">
        <v>2594</v>
      </c>
      <c r="G283" s="287">
        <v>1.95</v>
      </c>
      <c r="H283" s="287" t="s">
        <v>2827</v>
      </c>
      <c r="I283" s="362"/>
      <c r="J283" s="363"/>
      <c r="K283" s="282"/>
    </row>
    <row r="284" spans="1:11" s="606" customFormat="1" ht="30" x14ac:dyDescent="0.2">
      <c r="A284" s="1304"/>
      <c r="B284" s="1288"/>
      <c r="C284" s="501"/>
      <c r="D284" s="631"/>
      <c r="E284" s="284" t="s">
        <v>2596</v>
      </c>
      <c r="F284" s="285" t="s">
        <v>2597</v>
      </c>
      <c r="G284" s="286">
        <v>1.85</v>
      </c>
      <c r="H284" s="287" t="s">
        <v>2828</v>
      </c>
      <c r="I284" s="362"/>
      <c r="J284" s="363"/>
      <c r="K284" s="282"/>
    </row>
    <row r="285" spans="1:11" s="606" customFormat="1" ht="45" x14ac:dyDescent="0.2">
      <c r="A285" s="1304"/>
      <c r="B285" s="1288"/>
      <c r="C285" s="501"/>
      <c r="D285" s="631"/>
      <c r="E285" s="284" t="s">
        <v>2599</v>
      </c>
      <c r="F285" s="285" t="s">
        <v>2600</v>
      </c>
      <c r="G285" s="286">
        <v>2.5</v>
      </c>
      <c r="H285" s="287" t="s">
        <v>2829</v>
      </c>
      <c r="I285" s="362"/>
      <c r="J285" s="363"/>
      <c r="K285" s="282"/>
    </row>
    <row r="286" spans="1:11" s="606" customFormat="1" ht="30" x14ac:dyDescent="0.2">
      <c r="A286" s="1304"/>
      <c r="B286" s="1288"/>
      <c r="C286" s="501"/>
      <c r="D286" s="631"/>
      <c r="E286" s="284" t="s">
        <v>2602</v>
      </c>
      <c r="F286" s="285" t="s">
        <v>2603</v>
      </c>
      <c r="G286" s="286">
        <v>2.4500000000000002</v>
      </c>
      <c r="H286" s="287">
        <v>5.0000000000000001E-3</v>
      </c>
      <c r="I286" s="362"/>
      <c r="J286" s="363"/>
      <c r="K286" s="282"/>
    </row>
    <row r="287" spans="1:11" s="606" customFormat="1" ht="30" x14ac:dyDescent="0.2">
      <c r="A287" s="1304"/>
      <c r="B287" s="1288"/>
      <c r="C287" s="501"/>
      <c r="D287" s="631"/>
      <c r="E287" s="284" t="s">
        <v>2605</v>
      </c>
      <c r="F287" s="285" t="s">
        <v>2606</v>
      </c>
      <c r="G287" s="286">
        <v>3.25</v>
      </c>
      <c r="H287" s="287" t="s">
        <v>2830</v>
      </c>
      <c r="I287" s="362"/>
      <c r="J287" s="363"/>
      <c r="K287" s="282"/>
    </row>
    <row r="288" spans="1:11" s="606" customFormat="1" ht="30" x14ac:dyDescent="0.2">
      <c r="A288" s="1304"/>
      <c r="B288" s="1288"/>
      <c r="C288" s="501"/>
      <c r="D288" s="631"/>
      <c r="E288" s="284" t="s">
        <v>2608</v>
      </c>
      <c r="F288" s="285" t="s">
        <v>2609</v>
      </c>
      <c r="G288" s="286">
        <v>3.35</v>
      </c>
      <c r="H288" s="287" t="s">
        <v>2831</v>
      </c>
      <c r="I288" s="362"/>
      <c r="J288" s="363"/>
      <c r="K288" s="282"/>
    </row>
    <row r="289" spans="1:11" s="606" customFormat="1" ht="30" x14ac:dyDescent="0.2">
      <c r="A289" s="1304"/>
      <c r="B289" s="1288"/>
      <c r="C289" s="501"/>
      <c r="D289" s="631"/>
      <c r="E289" s="284" t="s">
        <v>2611</v>
      </c>
      <c r="F289" s="285" t="s">
        <v>2612</v>
      </c>
      <c r="G289" s="286">
        <v>3.75</v>
      </c>
      <c r="H289" s="287" t="s">
        <v>2832</v>
      </c>
      <c r="I289" s="362"/>
      <c r="J289" s="363"/>
      <c r="K289" s="282"/>
    </row>
    <row r="290" spans="1:11" s="606" customFormat="1" ht="30" x14ac:dyDescent="0.2">
      <c r="A290" s="1304"/>
      <c r="B290" s="1288"/>
      <c r="C290" s="447"/>
      <c r="D290" s="530"/>
      <c r="E290" s="284" t="s">
        <v>2614</v>
      </c>
      <c r="F290" s="285" t="s">
        <v>2615</v>
      </c>
      <c r="G290" s="286">
        <v>4</v>
      </c>
      <c r="H290" s="287" t="s">
        <v>2833</v>
      </c>
      <c r="I290" s="362"/>
      <c r="J290" s="363"/>
      <c r="K290" s="282"/>
    </row>
    <row r="291" spans="1:11" s="606" customFormat="1" x14ac:dyDescent="0.2">
      <c r="A291" s="1304"/>
      <c r="B291" s="1288"/>
      <c r="C291" s="501"/>
      <c r="D291" s="631"/>
      <c r="E291" s="284" t="s">
        <v>2520</v>
      </c>
      <c r="F291" s="285" t="s">
        <v>2834</v>
      </c>
      <c r="G291" s="286">
        <v>0.25</v>
      </c>
      <c r="H291" s="287">
        <v>4.0000000000000003E-5</v>
      </c>
      <c r="I291" s="287"/>
      <c r="J291" s="288"/>
      <c r="K291" s="289"/>
    </row>
    <row r="292" spans="1:11" s="606" customFormat="1" ht="15.75" thickBot="1" x14ac:dyDescent="0.25">
      <c r="A292" s="1305"/>
      <c r="B292" s="1289"/>
      <c r="C292" s="389"/>
      <c r="D292" s="389"/>
      <c r="E292" s="408"/>
      <c r="F292" s="440" t="s">
        <v>2493</v>
      </c>
      <c r="G292" s="409"/>
      <c r="H292" s="441" t="s">
        <v>2835</v>
      </c>
      <c r="I292" s="442" t="s">
        <v>2836</v>
      </c>
      <c r="J292" s="443" t="s">
        <v>2837</v>
      </c>
      <c r="K292" s="390" t="s">
        <v>2619</v>
      </c>
    </row>
    <row r="293" spans="1:11" s="606" customFormat="1" x14ac:dyDescent="0.2">
      <c r="A293" s="1303" t="s">
        <v>2838</v>
      </c>
      <c r="B293" s="1287" t="s">
        <v>2839</v>
      </c>
      <c r="C293" s="1317" t="s">
        <v>2622</v>
      </c>
      <c r="D293" s="1287" t="s">
        <v>2623</v>
      </c>
      <c r="E293" s="437" t="s">
        <v>4026</v>
      </c>
      <c r="F293" s="437" t="s">
        <v>2818</v>
      </c>
      <c r="G293" s="416">
        <v>1.68</v>
      </c>
      <c r="H293" s="417" t="s">
        <v>2485</v>
      </c>
      <c r="I293" s="376"/>
      <c r="J293" s="377"/>
      <c r="K293" s="378"/>
    </row>
    <row r="294" spans="1:11" s="606" customFormat="1" x14ac:dyDescent="0.2">
      <c r="A294" s="1304"/>
      <c r="B294" s="1288"/>
      <c r="C294" s="1315"/>
      <c r="D294" s="1310"/>
      <c r="E294" s="284" t="s">
        <v>3990</v>
      </c>
      <c r="F294" s="285" t="s">
        <v>2486</v>
      </c>
      <c r="G294" s="286">
        <v>1.68</v>
      </c>
      <c r="H294" s="287" t="s">
        <v>2485</v>
      </c>
      <c r="I294" s="379"/>
      <c r="J294" s="380"/>
      <c r="K294" s="381"/>
    </row>
    <row r="295" spans="1:11" s="606" customFormat="1" x14ac:dyDescent="0.2">
      <c r="A295" s="1304"/>
      <c r="B295" s="1288"/>
      <c r="C295" s="284" t="s">
        <v>2624</v>
      </c>
      <c r="D295" s="285" t="s">
        <v>2625</v>
      </c>
      <c r="E295" s="284" t="s">
        <v>3991</v>
      </c>
      <c r="F295" s="285" t="s">
        <v>2487</v>
      </c>
      <c r="G295" s="286">
        <v>1.68</v>
      </c>
      <c r="H295" s="287" t="s">
        <v>2485</v>
      </c>
      <c r="I295" s="379"/>
      <c r="J295" s="380"/>
      <c r="K295" s="381"/>
    </row>
    <row r="296" spans="1:11" s="606" customFormat="1" ht="30" x14ac:dyDescent="0.2">
      <c r="A296" s="1304"/>
      <c r="B296" s="1288"/>
      <c r="C296" s="1314" t="s">
        <v>2626</v>
      </c>
      <c r="D296" s="1309" t="s">
        <v>2627</v>
      </c>
      <c r="E296" s="284" t="s">
        <v>4027</v>
      </c>
      <c r="F296" s="285" t="s">
        <v>2819</v>
      </c>
      <c r="G296" s="286">
        <v>1.18</v>
      </c>
      <c r="H296" s="287" t="s">
        <v>2630</v>
      </c>
      <c r="I296" s="379"/>
      <c r="J296" s="380"/>
      <c r="K296" s="381"/>
    </row>
    <row r="297" spans="1:11" s="606" customFormat="1" x14ac:dyDescent="0.2">
      <c r="A297" s="1304"/>
      <c r="B297" s="1288"/>
      <c r="C297" s="1316"/>
      <c r="D297" s="1288"/>
      <c r="E297" s="284" t="s">
        <v>3996</v>
      </c>
      <c r="F297" s="285" t="s">
        <v>2504</v>
      </c>
      <c r="G297" s="286">
        <v>1.18</v>
      </c>
      <c r="H297" s="287" t="s">
        <v>2630</v>
      </c>
      <c r="I297" s="379"/>
      <c r="J297" s="380"/>
      <c r="K297" s="381"/>
    </row>
    <row r="298" spans="1:11" s="606" customFormat="1" x14ac:dyDescent="0.2">
      <c r="A298" s="1304"/>
      <c r="B298" s="1288"/>
      <c r="C298" s="1315"/>
      <c r="D298" s="1310"/>
      <c r="E298" s="284" t="s">
        <v>3997</v>
      </c>
      <c r="F298" s="285" t="s">
        <v>2505</v>
      </c>
      <c r="G298" s="286">
        <v>1.18</v>
      </c>
      <c r="H298" s="287" t="s">
        <v>2630</v>
      </c>
      <c r="I298" s="379"/>
      <c r="J298" s="380"/>
      <c r="K298" s="381"/>
    </row>
    <row r="299" spans="1:11" s="606" customFormat="1" x14ac:dyDescent="0.2">
      <c r="A299" s="1304"/>
      <c r="B299" s="1288"/>
      <c r="C299" s="1314" t="s">
        <v>2628</v>
      </c>
      <c r="D299" s="1309" t="s">
        <v>2629</v>
      </c>
      <c r="E299" s="448"/>
      <c r="F299" s="361" t="s">
        <v>2506</v>
      </c>
      <c r="G299" s="278"/>
      <c r="H299" s="279"/>
      <c r="I299" s="287"/>
      <c r="J299" s="288"/>
      <c r="K299" s="449"/>
    </row>
    <row r="300" spans="1:11" s="606" customFormat="1" x14ac:dyDescent="0.2">
      <c r="A300" s="1304"/>
      <c r="B300" s="1288"/>
      <c r="C300" s="1316"/>
      <c r="D300" s="1288"/>
      <c r="E300" s="284" t="s">
        <v>4000</v>
      </c>
      <c r="F300" s="285" t="s">
        <v>2512</v>
      </c>
      <c r="G300" s="286">
        <v>0.42</v>
      </c>
      <c r="H300" s="287" t="s">
        <v>2503</v>
      </c>
      <c r="I300" s="287"/>
      <c r="J300" s="288"/>
      <c r="K300" s="449"/>
    </row>
    <row r="301" spans="1:11" s="606" customFormat="1" x14ac:dyDescent="0.2">
      <c r="A301" s="1304"/>
      <c r="B301" s="1288"/>
      <c r="C301" s="1315"/>
      <c r="D301" s="1310"/>
      <c r="E301" s="284" t="s">
        <v>3998</v>
      </c>
      <c r="F301" s="285" t="s">
        <v>2507</v>
      </c>
      <c r="G301" s="286">
        <v>0.75</v>
      </c>
      <c r="H301" s="287" t="s">
        <v>2641</v>
      </c>
      <c r="I301" s="287"/>
      <c r="J301" s="288"/>
      <c r="K301" s="289"/>
    </row>
    <row r="302" spans="1:11" s="606" customFormat="1" x14ac:dyDescent="0.2">
      <c r="A302" s="1304"/>
      <c r="B302" s="1288"/>
      <c r="C302" s="1314" t="s">
        <v>2631</v>
      </c>
      <c r="D302" s="1309" t="s">
        <v>2840</v>
      </c>
      <c r="E302" s="284" t="s">
        <v>3999</v>
      </c>
      <c r="F302" s="285" t="s">
        <v>2509</v>
      </c>
      <c r="G302" s="286">
        <v>0.75</v>
      </c>
      <c r="H302" s="287" t="s">
        <v>2642</v>
      </c>
      <c r="I302" s="287"/>
      <c r="J302" s="288"/>
      <c r="K302" s="289"/>
    </row>
    <row r="303" spans="1:11" s="606" customFormat="1" x14ac:dyDescent="0.2">
      <c r="A303" s="1304"/>
      <c r="B303" s="1288"/>
      <c r="C303" s="1316"/>
      <c r="D303" s="1288"/>
      <c r="E303" s="317" t="s">
        <v>2963</v>
      </c>
      <c r="F303" s="452" t="s">
        <v>2510</v>
      </c>
      <c r="G303" s="318">
        <v>0.93</v>
      </c>
      <c r="H303" s="287" t="s">
        <v>2508</v>
      </c>
      <c r="I303" s="287"/>
      <c r="J303" s="288"/>
      <c r="K303" s="289"/>
    </row>
    <row r="304" spans="1:11" s="606" customFormat="1" x14ac:dyDescent="0.2">
      <c r="A304" s="1304"/>
      <c r="B304" s="1288"/>
      <c r="C304" s="1316"/>
      <c r="D304" s="1288"/>
      <c r="E304" s="284"/>
      <c r="F304" s="292" t="s">
        <v>2513</v>
      </c>
      <c r="G304" s="286"/>
      <c r="H304" s="287"/>
      <c r="I304" s="287"/>
      <c r="J304" s="288"/>
      <c r="K304" s="289"/>
    </row>
    <row r="305" spans="1:11" s="606" customFormat="1" x14ac:dyDescent="0.2">
      <c r="A305" s="1304"/>
      <c r="B305" s="1288"/>
      <c r="C305" s="1316"/>
      <c r="D305" s="1288"/>
      <c r="E305" s="284" t="s">
        <v>4001</v>
      </c>
      <c r="F305" s="285" t="s">
        <v>2514</v>
      </c>
      <c r="G305" s="286">
        <v>0.96</v>
      </c>
      <c r="H305" s="287" t="s">
        <v>2841</v>
      </c>
      <c r="I305" s="287"/>
      <c r="J305" s="288"/>
      <c r="K305" s="289"/>
    </row>
    <row r="306" spans="1:11" s="606" customFormat="1" x14ac:dyDescent="0.2">
      <c r="A306" s="1304"/>
      <c r="B306" s="1288"/>
      <c r="C306" s="1315"/>
      <c r="D306" s="1310"/>
      <c r="E306" s="284" t="s">
        <v>4003</v>
      </c>
      <c r="F306" s="285" t="s">
        <v>2518</v>
      </c>
      <c r="G306" s="286">
        <v>0.5</v>
      </c>
      <c r="H306" s="287" t="s">
        <v>2842</v>
      </c>
      <c r="I306" s="279"/>
      <c r="J306" s="363"/>
      <c r="K306" s="289"/>
    </row>
    <row r="307" spans="1:11" s="606" customFormat="1" x14ac:dyDescent="0.2">
      <c r="A307" s="1304"/>
      <c r="B307" s="1288"/>
      <c r="C307" s="1314" t="s">
        <v>2633</v>
      </c>
      <c r="D307" s="1309" t="s">
        <v>2634</v>
      </c>
      <c r="E307" s="284" t="s">
        <v>4010</v>
      </c>
      <c r="F307" s="366" t="s">
        <v>2647</v>
      </c>
      <c r="G307" s="278">
        <v>0.03</v>
      </c>
      <c r="H307" s="279" t="s">
        <v>2720</v>
      </c>
      <c r="I307" s="279"/>
      <c r="J307" s="363"/>
      <c r="K307" s="289"/>
    </row>
    <row r="308" spans="1:11" s="606" customFormat="1" x14ac:dyDescent="0.2">
      <c r="A308" s="1304"/>
      <c r="B308" s="1288"/>
      <c r="C308" s="1315"/>
      <c r="D308" s="1310"/>
      <c r="E308" s="284" t="s">
        <v>4011</v>
      </c>
      <c r="F308" s="364" t="s">
        <v>2649</v>
      </c>
      <c r="G308" s="286">
        <v>0.21</v>
      </c>
      <c r="H308" s="287" t="s">
        <v>2630</v>
      </c>
      <c r="I308" s="279"/>
      <c r="J308" s="363"/>
      <c r="K308" s="289"/>
    </row>
    <row r="309" spans="1:11" s="606" customFormat="1" x14ac:dyDescent="0.2">
      <c r="A309" s="1304"/>
      <c r="B309" s="1288"/>
      <c r="C309" s="1314" t="s">
        <v>2635</v>
      </c>
      <c r="D309" s="1309" t="s">
        <v>2636</v>
      </c>
      <c r="E309" s="284" t="s">
        <v>4028</v>
      </c>
      <c r="F309" s="364" t="s">
        <v>2843</v>
      </c>
      <c r="G309" s="383">
        <v>0.48</v>
      </c>
      <c r="H309" s="287" t="s">
        <v>2844</v>
      </c>
      <c r="I309" s="279"/>
      <c r="J309" s="363"/>
      <c r="K309" s="289"/>
    </row>
    <row r="310" spans="1:11" s="606" customFormat="1" ht="30" x14ac:dyDescent="0.2">
      <c r="A310" s="1304"/>
      <c r="B310" s="1288"/>
      <c r="C310" s="1315"/>
      <c r="D310" s="1310"/>
      <c r="E310" s="284" t="s">
        <v>2650</v>
      </c>
      <c r="F310" s="406" t="s">
        <v>2845</v>
      </c>
      <c r="G310" s="450">
        <v>0.92</v>
      </c>
      <c r="H310" s="450">
        <v>0.8</v>
      </c>
      <c r="I310" s="287"/>
      <c r="J310" s="288"/>
      <c r="K310" s="289"/>
    </row>
    <row r="311" spans="1:11" s="606" customFormat="1" ht="30" x14ac:dyDescent="0.2">
      <c r="A311" s="1304"/>
      <c r="B311" s="1288"/>
      <c r="C311" s="337" t="s">
        <v>2637</v>
      </c>
      <c r="D311" s="320" t="s">
        <v>2638</v>
      </c>
      <c r="E311" s="284" t="s">
        <v>2653</v>
      </c>
      <c r="F311" s="406" t="s">
        <v>2846</v>
      </c>
      <c r="G311" s="450">
        <v>1.71</v>
      </c>
      <c r="H311" s="450">
        <v>0.26</v>
      </c>
      <c r="I311" s="287"/>
      <c r="J311" s="288"/>
      <c r="K311" s="289"/>
    </row>
    <row r="312" spans="1:11" s="606" customFormat="1" x14ac:dyDescent="0.2">
      <c r="A312" s="1304"/>
      <c r="B312" s="1288"/>
      <c r="C312" s="1314" t="s">
        <v>2639</v>
      </c>
      <c r="D312" s="1309" t="s">
        <v>2640</v>
      </c>
      <c r="E312" s="284" t="s">
        <v>2584</v>
      </c>
      <c r="F312" s="450" t="s">
        <v>2585</v>
      </c>
      <c r="G312" s="450">
        <v>1.25</v>
      </c>
      <c r="H312" s="450">
        <v>0.2</v>
      </c>
      <c r="I312" s="362"/>
      <c r="J312" s="363"/>
      <c r="K312" s="282"/>
    </row>
    <row r="313" spans="1:11" s="606" customFormat="1" x14ac:dyDescent="0.2">
      <c r="A313" s="1304"/>
      <c r="B313" s="1288"/>
      <c r="C313" s="1316"/>
      <c r="D313" s="1288"/>
      <c r="E313" s="284" t="s">
        <v>2847</v>
      </c>
      <c r="F313" s="450" t="s">
        <v>2587</v>
      </c>
      <c r="G313" s="450">
        <v>0.25</v>
      </c>
      <c r="H313" s="450">
        <v>0.2</v>
      </c>
      <c r="I313" s="362"/>
      <c r="J313" s="363"/>
      <c r="K313" s="282"/>
    </row>
    <row r="314" spans="1:11" s="606" customFormat="1" x14ac:dyDescent="0.2">
      <c r="A314" s="1304"/>
      <c r="B314" s="1288"/>
      <c r="C314" s="1315"/>
      <c r="D314" s="1310"/>
      <c r="E314" s="284" t="s">
        <v>4011</v>
      </c>
      <c r="F314" s="366" t="s">
        <v>2656</v>
      </c>
      <c r="G314" s="286">
        <v>0.46</v>
      </c>
      <c r="H314" s="287" t="s">
        <v>2522</v>
      </c>
      <c r="I314" s="362"/>
      <c r="J314" s="363"/>
      <c r="K314" s="282"/>
    </row>
    <row r="315" spans="1:11" s="606" customFormat="1" x14ac:dyDescent="0.2">
      <c r="A315" s="1304"/>
      <c r="B315" s="1288"/>
      <c r="C315" s="284" t="s">
        <v>2500</v>
      </c>
      <c r="D315" s="285" t="s">
        <v>2848</v>
      </c>
      <c r="E315" s="284" t="s">
        <v>4012</v>
      </c>
      <c r="F315" s="285" t="s">
        <v>2657</v>
      </c>
      <c r="G315" s="286">
        <v>2</v>
      </c>
      <c r="H315" s="287" t="s">
        <v>2691</v>
      </c>
      <c r="I315" s="362"/>
      <c r="J315" s="363"/>
      <c r="K315" s="282"/>
    </row>
    <row r="316" spans="1:11" s="606" customFormat="1" ht="30" x14ac:dyDescent="0.2">
      <c r="A316" s="1304"/>
      <c r="B316" s="1288"/>
      <c r="C316" s="1306" t="s">
        <v>2849</v>
      </c>
      <c r="D316" s="1309" t="s">
        <v>2643</v>
      </c>
      <c r="E316" s="284" t="s">
        <v>4013</v>
      </c>
      <c r="F316" s="285" t="s">
        <v>2850</v>
      </c>
      <c r="G316" s="286">
        <v>3.55</v>
      </c>
      <c r="H316" s="287" t="s">
        <v>2607</v>
      </c>
      <c r="I316" s="362"/>
      <c r="J316" s="363"/>
      <c r="K316" s="282"/>
    </row>
    <row r="317" spans="1:11" s="606" customFormat="1" x14ac:dyDescent="0.2">
      <c r="A317" s="1304"/>
      <c r="B317" s="1288"/>
      <c r="C317" s="1308"/>
      <c r="D317" s="1310"/>
      <c r="E317" s="285" t="s">
        <v>2660</v>
      </c>
      <c r="F317" s="286" t="s">
        <v>2851</v>
      </c>
      <c r="G317" s="287">
        <v>0.5</v>
      </c>
      <c r="H317" s="285">
        <v>0.05</v>
      </c>
      <c r="I317" s="287"/>
      <c r="J317" s="363"/>
      <c r="K317" s="282"/>
    </row>
    <row r="318" spans="1:11" s="606" customFormat="1" ht="30" x14ac:dyDescent="0.2">
      <c r="A318" s="1304"/>
      <c r="B318" s="1288"/>
      <c r="C318" s="447"/>
      <c r="D318" s="447"/>
      <c r="E318" s="284" t="s">
        <v>2790</v>
      </c>
      <c r="F318" s="285" t="s">
        <v>2791</v>
      </c>
      <c r="G318" s="286">
        <v>0.25</v>
      </c>
      <c r="H318" s="287" t="s">
        <v>2586</v>
      </c>
      <c r="I318" s="362"/>
      <c r="J318" s="363"/>
      <c r="K318" s="282"/>
    </row>
    <row r="319" spans="1:11" s="606" customFormat="1" x14ac:dyDescent="0.2">
      <c r="A319" s="1304"/>
      <c r="B319" s="1288"/>
      <c r="C319" s="447"/>
      <c r="D319" s="447"/>
      <c r="E319" s="284" t="s">
        <v>2863</v>
      </c>
      <c r="F319" s="364" t="s">
        <v>2662</v>
      </c>
      <c r="G319" s="286">
        <v>1.1599999999999999</v>
      </c>
      <c r="H319" s="287" t="s">
        <v>2663</v>
      </c>
      <c r="I319" s="362"/>
      <c r="J319" s="363"/>
      <c r="K319" s="282"/>
    </row>
    <row r="320" spans="1:11" s="606" customFormat="1" x14ac:dyDescent="0.2">
      <c r="A320" s="1304"/>
      <c r="B320" s="1288"/>
      <c r="C320" s="447"/>
      <c r="D320" s="447"/>
      <c r="E320" s="284" t="s">
        <v>2864</v>
      </c>
      <c r="F320" s="364" t="s">
        <v>2664</v>
      </c>
      <c r="G320" s="446">
        <v>1.7</v>
      </c>
      <c r="H320" s="364">
        <v>0.39</v>
      </c>
      <c r="I320" s="362"/>
      <c r="J320" s="363"/>
      <c r="K320" s="282"/>
    </row>
    <row r="321" spans="1:11" s="606" customFormat="1" x14ac:dyDescent="0.2">
      <c r="A321" s="1304"/>
      <c r="B321" s="1288"/>
      <c r="C321" s="447"/>
      <c r="D321" s="447"/>
      <c r="E321" s="284" t="s">
        <v>4008</v>
      </c>
      <c r="F321" s="364" t="s">
        <v>2555</v>
      </c>
      <c r="G321" s="446">
        <v>1</v>
      </c>
      <c r="H321" s="364" t="s">
        <v>2659</v>
      </c>
      <c r="I321" s="290"/>
      <c r="J321" s="296"/>
      <c r="K321" s="423"/>
    </row>
    <row r="322" spans="1:11" s="606" customFormat="1" ht="30" x14ac:dyDescent="0.2">
      <c r="A322" s="1304"/>
      <c r="B322" s="1288"/>
      <c r="C322" s="447"/>
      <c r="D322" s="447"/>
      <c r="E322" s="284" t="s">
        <v>2588</v>
      </c>
      <c r="F322" s="364" t="s">
        <v>2589</v>
      </c>
      <c r="G322" s="446">
        <v>1.53</v>
      </c>
      <c r="H322" s="364">
        <v>0.02</v>
      </c>
      <c r="I322" s="290"/>
      <c r="J322" s="296"/>
      <c r="K322" s="423"/>
    </row>
    <row r="323" spans="1:11" s="606" customFormat="1" ht="30" x14ac:dyDescent="0.2">
      <c r="A323" s="1304"/>
      <c r="B323" s="1288"/>
      <c r="C323" s="447"/>
      <c r="D323" s="447"/>
      <c r="E323" s="446" t="s">
        <v>2593</v>
      </c>
      <c r="F323" s="364" t="s">
        <v>2594</v>
      </c>
      <c r="G323" s="446">
        <v>1.95</v>
      </c>
      <c r="H323" s="364">
        <v>0.12157</v>
      </c>
      <c r="I323" s="290"/>
      <c r="J323" s="296"/>
      <c r="K323" s="423"/>
    </row>
    <row r="324" spans="1:11" s="606" customFormat="1" ht="30" x14ac:dyDescent="0.2">
      <c r="A324" s="1304"/>
      <c r="B324" s="1288"/>
      <c r="C324" s="447"/>
      <c r="D324" s="447"/>
      <c r="E324" s="446" t="s">
        <v>2596</v>
      </c>
      <c r="F324" s="364" t="s">
        <v>2597</v>
      </c>
      <c r="G324" s="446">
        <v>1.85</v>
      </c>
      <c r="H324" s="364">
        <v>2.4289999999999999E-2</v>
      </c>
      <c r="I324" s="290"/>
      <c r="J324" s="296"/>
      <c r="K324" s="423"/>
    </row>
    <row r="325" spans="1:11" s="606" customFormat="1" ht="45" x14ac:dyDescent="0.2">
      <c r="A325" s="1304"/>
      <c r="B325" s="1288"/>
      <c r="C325" s="447"/>
      <c r="D325" s="447"/>
      <c r="E325" s="446" t="s">
        <v>2599</v>
      </c>
      <c r="F325" s="364" t="s">
        <v>2600</v>
      </c>
      <c r="G325" s="446">
        <v>2.5</v>
      </c>
      <c r="H325" s="364">
        <v>0.47932000000000002</v>
      </c>
      <c r="I325" s="290"/>
      <c r="J325" s="296"/>
      <c r="K325" s="423"/>
    </row>
    <row r="326" spans="1:11" s="606" customFormat="1" ht="30" x14ac:dyDescent="0.2">
      <c r="A326" s="1304"/>
      <c r="B326" s="1288"/>
      <c r="C326" s="447"/>
      <c r="D326" s="447"/>
      <c r="E326" s="446" t="s">
        <v>2602</v>
      </c>
      <c r="F326" s="364" t="s">
        <v>2852</v>
      </c>
      <c r="G326" s="446">
        <v>2.4500000000000002</v>
      </c>
      <c r="H326" s="364">
        <v>7.5100000000000002E-3</v>
      </c>
      <c r="I326" s="290"/>
      <c r="J326" s="288"/>
      <c r="K326" s="289"/>
    </row>
    <row r="327" spans="1:11" s="606" customFormat="1" ht="30" x14ac:dyDescent="0.2">
      <c r="A327" s="1304"/>
      <c r="B327" s="1288"/>
      <c r="C327" s="447"/>
      <c r="D327" s="447"/>
      <c r="E327" s="446" t="s">
        <v>2605</v>
      </c>
      <c r="F327" s="364" t="s">
        <v>2606</v>
      </c>
      <c r="G327" s="446">
        <v>3.25</v>
      </c>
      <c r="H327" s="364">
        <v>0.1341</v>
      </c>
      <c r="I327" s="362"/>
      <c r="J327" s="363"/>
      <c r="K327" s="386"/>
    </row>
    <row r="328" spans="1:11" s="606" customFormat="1" ht="30" x14ac:dyDescent="0.2">
      <c r="A328" s="1304"/>
      <c r="B328" s="1288"/>
      <c r="C328" s="447"/>
      <c r="D328" s="447"/>
      <c r="E328" s="284" t="s">
        <v>2608</v>
      </c>
      <c r="F328" s="285" t="s">
        <v>2609</v>
      </c>
      <c r="G328" s="286">
        <v>3.35</v>
      </c>
      <c r="H328" s="287" t="s">
        <v>2853</v>
      </c>
      <c r="I328" s="362"/>
      <c r="J328" s="363"/>
      <c r="K328" s="282"/>
    </row>
    <row r="329" spans="1:11" s="606" customFormat="1" ht="30" x14ac:dyDescent="0.2">
      <c r="A329" s="1304"/>
      <c r="B329" s="1288"/>
      <c r="C329" s="447"/>
      <c r="D329" s="447"/>
      <c r="E329" s="284" t="s">
        <v>2611</v>
      </c>
      <c r="F329" s="285" t="s">
        <v>2612</v>
      </c>
      <c r="G329" s="286">
        <v>3.75</v>
      </c>
      <c r="H329" s="287" t="s">
        <v>2854</v>
      </c>
      <c r="I329" s="362"/>
      <c r="J329" s="363"/>
      <c r="K329" s="282"/>
    </row>
    <row r="330" spans="1:11" s="606" customFormat="1" ht="30" x14ac:dyDescent="0.2">
      <c r="A330" s="1304"/>
      <c r="B330" s="1288"/>
      <c r="C330" s="447"/>
      <c r="D330" s="447"/>
      <c r="E330" s="284" t="s">
        <v>2614</v>
      </c>
      <c r="F330" s="285" t="s">
        <v>2615</v>
      </c>
      <c r="G330" s="286">
        <v>4</v>
      </c>
      <c r="H330" s="287" t="s">
        <v>2855</v>
      </c>
      <c r="I330" s="362"/>
      <c r="J330" s="363"/>
      <c r="K330" s="387"/>
    </row>
    <row r="331" spans="1:11" s="606" customFormat="1" ht="15.75" thickBot="1" x14ac:dyDescent="0.25">
      <c r="A331" s="1305"/>
      <c r="B331" s="1289"/>
      <c r="C331" s="389"/>
      <c r="D331" s="389"/>
      <c r="E331" s="408"/>
      <c r="F331" s="440" t="s">
        <v>2493</v>
      </c>
      <c r="G331" s="409"/>
      <c r="H331" s="632" t="s">
        <v>2856</v>
      </c>
      <c r="I331" s="328" t="s">
        <v>2857</v>
      </c>
      <c r="J331" s="525" t="s">
        <v>2858</v>
      </c>
      <c r="K331" s="390" t="s">
        <v>2526</v>
      </c>
    </row>
    <row r="332" spans="1:11" s="606" customFormat="1" x14ac:dyDescent="0.2">
      <c r="A332" s="1303" t="s">
        <v>2859</v>
      </c>
      <c r="B332" s="1287" t="s">
        <v>2860</v>
      </c>
      <c r="C332" s="1317" t="s">
        <v>2622</v>
      </c>
      <c r="D332" s="1287" t="s">
        <v>2623</v>
      </c>
      <c r="E332" s="437" t="s">
        <v>4026</v>
      </c>
      <c r="F332" s="437" t="s">
        <v>2818</v>
      </c>
      <c r="G332" s="416">
        <v>1.68</v>
      </c>
      <c r="H332" s="417" t="s">
        <v>2485</v>
      </c>
      <c r="I332" s="404"/>
      <c r="J332" s="405"/>
      <c r="K332" s="378"/>
    </row>
    <row r="333" spans="1:11" s="606" customFormat="1" x14ac:dyDescent="0.2">
      <c r="A333" s="1304"/>
      <c r="B333" s="1288"/>
      <c r="C333" s="1315"/>
      <c r="D333" s="1310"/>
      <c r="E333" s="284" t="s">
        <v>3990</v>
      </c>
      <c r="F333" s="285" t="s">
        <v>2486</v>
      </c>
      <c r="G333" s="286">
        <v>1.68</v>
      </c>
      <c r="H333" s="287" t="s">
        <v>2485</v>
      </c>
      <c r="I333" s="379"/>
      <c r="J333" s="380"/>
      <c r="K333" s="381"/>
    </row>
    <row r="334" spans="1:11" s="606" customFormat="1" x14ac:dyDescent="0.2">
      <c r="A334" s="1304"/>
      <c r="B334" s="1288"/>
      <c r="C334" s="284" t="s">
        <v>2624</v>
      </c>
      <c r="D334" s="285" t="s">
        <v>2625</v>
      </c>
      <c r="E334" s="284" t="s">
        <v>3991</v>
      </c>
      <c r="F334" s="285" t="s">
        <v>2487</v>
      </c>
      <c r="G334" s="286">
        <v>1.68</v>
      </c>
      <c r="H334" s="287" t="s">
        <v>2485</v>
      </c>
      <c r="I334" s="379"/>
      <c r="J334" s="380"/>
      <c r="K334" s="381"/>
    </row>
    <row r="335" spans="1:11" s="606" customFormat="1" ht="30" x14ac:dyDescent="0.2">
      <c r="A335" s="1304"/>
      <c r="B335" s="1288"/>
      <c r="C335" s="1314" t="s">
        <v>2626</v>
      </c>
      <c r="D335" s="1309" t="s">
        <v>2627</v>
      </c>
      <c r="E335" s="284" t="s">
        <v>4027</v>
      </c>
      <c r="F335" s="285" t="s">
        <v>2819</v>
      </c>
      <c r="G335" s="286">
        <v>1.18</v>
      </c>
      <c r="H335" s="287" t="s">
        <v>2517</v>
      </c>
      <c r="I335" s="379"/>
      <c r="J335" s="380"/>
      <c r="K335" s="381"/>
    </row>
    <row r="336" spans="1:11" s="606" customFormat="1" x14ac:dyDescent="0.2">
      <c r="A336" s="1304"/>
      <c r="B336" s="1288"/>
      <c r="C336" s="1316"/>
      <c r="D336" s="1288"/>
      <c r="E336" s="284" t="s">
        <v>3996</v>
      </c>
      <c r="F336" s="285" t="s">
        <v>2504</v>
      </c>
      <c r="G336" s="286">
        <v>1.18</v>
      </c>
      <c r="H336" s="287" t="s">
        <v>2517</v>
      </c>
      <c r="I336" s="379"/>
      <c r="J336" s="380"/>
      <c r="K336" s="381"/>
    </row>
    <row r="337" spans="1:11" s="606" customFormat="1" x14ac:dyDescent="0.2">
      <c r="A337" s="1304"/>
      <c r="B337" s="1288"/>
      <c r="C337" s="1315"/>
      <c r="D337" s="1310"/>
      <c r="E337" s="284" t="s">
        <v>3997</v>
      </c>
      <c r="F337" s="285" t="s">
        <v>2505</v>
      </c>
      <c r="G337" s="286">
        <v>1.18</v>
      </c>
      <c r="H337" s="287" t="s">
        <v>2517</v>
      </c>
      <c r="I337" s="379"/>
      <c r="J337" s="380"/>
      <c r="K337" s="381"/>
    </row>
    <row r="338" spans="1:11" s="606" customFormat="1" x14ac:dyDescent="0.2">
      <c r="A338" s="1304"/>
      <c r="B338" s="1288"/>
      <c r="C338" s="1314" t="s">
        <v>2628</v>
      </c>
      <c r="D338" s="1309" t="s">
        <v>2629</v>
      </c>
      <c r="E338" s="382"/>
      <c r="F338" s="361" t="s">
        <v>2506</v>
      </c>
      <c r="G338" s="278"/>
      <c r="H338" s="279"/>
      <c r="I338" s="287"/>
      <c r="J338" s="288"/>
      <c r="K338" s="449"/>
    </row>
    <row r="339" spans="1:11" s="606" customFormat="1" x14ac:dyDescent="0.2">
      <c r="A339" s="1304"/>
      <c r="B339" s="1288"/>
      <c r="C339" s="1316"/>
      <c r="D339" s="1288"/>
      <c r="E339" s="284"/>
      <c r="F339" s="285"/>
      <c r="G339" s="286"/>
      <c r="H339" s="287"/>
      <c r="I339" s="287"/>
      <c r="J339" s="288"/>
      <c r="K339" s="449"/>
    </row>
    <row r="340" spans="1:11" s="606" customFormat="1" x14ac:dyDescent="0.2">
      <c r="A340" s="1304"/>
      <c r="B340" s="1288"/>
      <c r="C340" s="1315"/>
      <c r="D340" s="1310"/>
      <c r="E340" s="284" t="s">
        <v>4000</v>
      </c>
      <c r="F340" s="285" t="s">
        <v>2512</v>
      </c>
      <c r="G340" s="286">
        <v>0.42</v>
      </c>
      <c r="H340" s="287" t="s">
        <v>2503</v>
      </c>
      <c r="I340" s="287"/>
      <c r="J340" s="288"/>
      <c r="K340" s="289"/>
    </row>
    <row r="341" spans="1:11" s="606" customFormat="1" x14ac:dyDescent="0.2">
      <c r="A341" s="1304"/>
      <c r="B341" s="1288"/>
      <c r="C341" s="1314" t="s">
        <v>2631</v>
      </c>
      <c r="D341" s="1309" t="s">
        <v>2840</v>
      </c>
      <c r="E341" s="284" t="s">
        <v>3998</v>
      </c>
      <c r="F341" s="285" t="s">
        <v>2507</v>
      </c>
      <c r="G341" s="286">
        <v>0.75</v>
      </c>
      <c r="H341" s="287" t="s">
        <v>2641</v>
      </c>
      <c r="I341" s="287"/>
      <c r="J341" s="288"/>
      <c r="K341" s="289"/>
    </row>
    <row r="342" spans="1:11" s="606" customFormat="1" x14ac:dyDescent="0.2">
      <c r="A342" s="1304"/>
      <c r="B342" s="1288"/>
      <c r="C342" s="1316"/>
      <c r="D342" s="1288"/>
      <c r="E342" s="284" t="s">
        <v>3999</v>
      </c>
      <c r="F342" s="285" t="s">
        <v>2509</v>
      </c>
      <c r="G342" s="286">
        <v>0.75</v>
      </c>
      <c r="H342" s="287" t="s">
        <v>2642</v>
      </c>
      <c r="I342" s="287"/>
      <c r="J342" s="288"/>
      <c r="K342" s="289"/>
    </row>
    <row r="343" spans="1:11" s="606" customFormat="1" x14ac:dyDescent="0.2">
      <c r="A343" s="1304"/>
      <c r="B343" s="1288"/>
      <c r="C343" s="1316"/>
      <c r="D343" s="1288"/>
      <c r="E343" s="317" t="s">
        <v>2963</v>
      </c>
      <c r="F343" s="452" t="s">
        <v>2510</v>
      </c>
      <c r="G343" s="318">
        <v>0.93</v>
      </c>
      <c r="H343" s="287" t="s">
        <v>2508</v>
      </c>
      <c r="I343" s="287"/>
      <c r="J343" s="288"/>
      <c r="K343" s="289"/>
    </row>
    <row r="344" spans="1:11" s="606" customFormat="1" x14ac:dyDescent="0.2">
      <c r="A344" s="1304"/>
      <c r="B344" s="1288"/>
      <c r="C344" s="1316"/>
      <c r="D344" s="1288"/>
      <c r="E344" s="284"/>
      <c r="F344" s="292" t="s">
        <v>2513</v>
      </c>
      <c r="G344" s="286"/>
      <c r="H344" s="287"/>
      <c r="I344" s="287"/>
      <c r="J344" s="288"/>
      <c r="K344" s="289"/>
    </row>
    <row r="345" spans="1:11" s="606" customFormat="1" x14ac:dyDescent="0.2">
      <c r="A345" s="1304"/>
      <c r="B345" s="1288"/>
      <c r="C345" s="1315"/>
      <c r="D345" s="1310"/>
      <c r="E345" s="284" t="s">
        <v>4001</v>
      </c>
      <c r="F345" s="285" t="s">
        <v>2514</v>
      </c>
      <c r="G345" s="286">
        <v>0.96</v>
      </c>
      <c r="H345" s="287" t="s">
        <v>2709</v>
      </c>
      <c r="I345" s="279"/>
      <c r="J345" s="363"/>
      <c r="K345" s="289"/>
    </row>
    <row r="346" spans="1:11" s="606" customFormat="1" x14ac:dyDescent="0.2">
      <c r="A346" s="1304"/>
      <c r="B346" s="1288"/>
      <c r="C346" s="284" t="s">
        <v>2633</v>
      </c>
      <c r="D346" s="285" t="s">
        <v>2634</v>
      </c>
      <c r="E346" s="284" t="s">
        <v>4003</v>
      </c>
      <c r="F346" s="285" t="s">
        <v>2518</v>
      </c>
      <c r="G346" s="286">
        <v>0.5</v>
      </c>
      <c r="H346" s="287" t="s">
        <v>2861</v>
      </c>
      <c r="I346" s="279"/>
      <c r="J346" s="363"/>
      <c r="K346" s="289"/>
    </row>
    <row r="347" spans="1:11" s="606" customFormat="1" x14ac:dyDescent="0.2">
      <c r="A347" s="1304"/>
      <c r="B347" s="1288"/>
      <c r="C347" s="1314" t="s">
        <v>2635</v>
      </c>
      <c r="D347" s="1309" t="s">
        <v>2636</v>
      </c>
      <c r="E347" s="284" t="s">
        <v>4010</v>
      </c>
      <c r="F347" s="366" t="s">
        <v>2647</v>
      </c>
      <c r="G347" s="278">
        <v>0.03</v>
      </c>
      <c r="H347" s="279" t="s">
        <v>2511</v>
      </c>
      <c r="I347" s="279"/>
      <c r="J347" s="363"/>
      <c r="K347" s="289"/>
    </row>
    <row r="348" spans="1:11" s="606" customFormat="1" x14ac:dyDescent="0.2">
      <c r="A348" s="1304"/>
      <c r="B348" s="1288"/>
      <c r="C348" s="1315"/>
      <c r="D348" s="1310"/>
      <c r="E348" s="284" t="s">
        <v>4011</v>
      </c>
      <c r="F348" s="364" t="s">
        <v>2649</v>
      </c>
      <c r="G348" s="286">
        <v>0.21</v>
      </c>
      <c r="H348" s="287" t="s">
        <v>2630</v>
      </c>
      <c r="I348" s="279"/>
      <c r="J348" s="363"/>
      <c r="K348" s="289"/>
    </row>
    <row r="349" spans="1:11" s="606" customFormat="1" x14ac:dyDescent="0.2">
      <c r="A349" s="1304"/>
      <c r="B349" s="1288"/>
      <c r="C349" s="1314" t="s">
        <v>2637</v>
      </c>
      <c r="D349" s="1309" t="s">
        <v>2638</v>
      </c>
      <c r="E349" s="284" t="s">
        <v>4028</v>
      </c>
      <c r="F349" s="364" t="s">
        <v>2843</v>
      </c>
      <c r="G349" s="383">
        <v>0.48</v>
      </c>
      <c r="H349" s="287" t="s">
        <v>2694</v>
      </c>
      <c r="I349" s="287"/>
      <c r="J349" s="288"/>
      <c r="K349" s="289"/>
    </row>
    <row r="350" spans="1:11" s="606" customFormat="1" ht="30" x14ac:dyDescent="0.2">
      <c r="A350" s="1304"/>
      <c r="B350" s="1288"/>
      <c r="C350" s="1315"/>
      <c r="D350" s="1310"/>
      <c r="E350" s="284" t="s">
        <v>2650</v>
      </c>
      <c r="F350" s="364" t="s">
        <v>2845</v>
      </c>
      <c r="G350" s="383">
        <v>0.92</v>
      </c>
      <c r="H350" s="287">
        <v>1.3</v>
      </c>
      <c r="I350" s="287"/>
      <c r="J350" s="288"/>
      <c r="K350" s="289"/>
    </row>
    <row r="351" spans="1:11" s="606" customFormat="1" ht="30" x14ac:dyDescent="0.2">
      <c r="A351" s="1304"/>
      <c r="B351" s="1288"/>
      <c r="C351" s="1314" t="s">
        <v>2639</v>
      </c>
      <c r="D351" s="1309" t="s">
        <v>2640</v>
      </c>
      <c r="E351" s="284" t="s">
        <v>2653</v>
      </c>
      <c r="F351" s="364" t="s">
        <v>2846</v>
      </c>
      <c r="G351" s="450">
        <v>1.71</v>
      </c>
      <c r="H351" s="450">
        <v>0.53</v>
      </c>
      <c r="I351" s="362"/>
      <c r="J351" s="363"/>
      <c r="K351" s="282"/>
    </row>
    <row r="352" spans="1:11" s="606" customFormat="1" x14ac:dyDescent="0.2">
      <c r="A352" s="1304"/>
      <c r="B352" s="1288"/>
      <c r="C352" s="1316"/>
      <c r="D352" s="1288"/>
      <c r="E352" s="284" t="s">
        <v>4011</v>
      </c>
      <c r="F352" s="450" t="s">
        <v>2656</v>
      </c>
      <c r="G352" s="450">
        <v>0.46</v>
      </c>
      <c r="H352" s="450" t="s">
        <v>2522</v>
      </c>
      <c r="I352" s="362"/>
      <c r="J352" s="363"/>
      <c r="K352" s="282"/>
    </row>
    <row r="353" spans="1:11" s="606" customFormat="1" x14ac:dyDescent="0.2">
      <c r="A353" s="1304"/>
      <c r="B353" s="1288"/>
      <c r="C353" s="1315"/>
      <c r="D353" s="1310"/>
      <c r="E353" s="284" t="s">
        <v>4012</v>
      </c>
      <c r="F353" s="285" t="s">
        <v>2657</v>
      </c>
      <c r="G353" s="286">
        <v>2</v>
      </c>
      <c r="H353" s="287" t="s">
        <v>2581</v>
      </c>
      <c r="I353" s="362"/>
      <c r="J353" s="363"/>
      <c r="K353" s="282"/>
    </row>
    <row r="354" spans="1:11" s="606" customFormat="1" ht="30" x14ac:dyDescent="0.2">
      <c r="A354" s="1304"/>
      <c r="B354" s="1288"/>
      <c r="C354" s="284" t="s">
        <v>2500</v>
      </c>
      <c r="D354" s="285" t="s">
        <v>2848</v>
      </c>
      <c r="E354" s="285" t="s">
        <v>4013</v>
      </c>
      <c r="F354" s="364" t="s">
        <v>2850</v>
      </c>
      <c r="G354" s="364">
        <v>3.55</v>
      </c>
      <c r="H354" s="364" t="s">
        <v>2515</v>
      </c>
      <c r="I354" s="362"/>
      <c r="J354" s="363"/>
      <c r="K354" s="282"/>
    </row>
    <row r="355" spans="1:11" s="606" customFormat="1" x14ac:dyDescent="0.2">
      <c r="A355" s="1304"/>
      <c r="B355" s="1288"/>
      <c r="C355" s="1306" t="s">
        <v>2849</v>
      </c>
      <c r="D355" s="1309" t="s">
        <v>2643</v>
      </c>
      <c r="E355" s="285" t="s">
        <v>2584</v>
      </c>
      <c r="F355" s="364" t="s">
        <v>2585</v>
      </c>
      <c r="G355" s="364">
        <v>1.25</v>
      </c>
      <c r="H355" s="364">
        <v>0.2</v>
      </c>
      <c r="I355" s="362"/>
      <c r="J355" s="363"/>
      <c r="K355" s="282"/>
    </row>
    <row r="356" spans="1:11" s="606" customFormat="1" x14ac:dyDescent="0.2">
      <c r="A356" s="1304"/>
      <c r="B356" s="1288"/>
      <c r="C356" s="1308"/>
      <c r="D356" s="1310"/>
      <c r="E356" s="285" t="s">
        <v>2847</v>
      </c>
      <c r="F356" s="364" t="s">
        <v>2587</v>
      </c>
      <c r="G356" s="364">
        <v>0.25</v>
      </c>
      <c r="H356" s="364">
        <v>0.2</v>
      </c>
      <c r="I356" s="287"/>
      <c r="J356" s="363"/>
      <c r="K356" s="282"/>
    </row>
    <row r="357" spans="1:11" s="606" customFormat="1" ht="30" x14ac:dyDescent="0.2">
      <c r="A357" s="1304"/>
      <c r="B357" s="1288"/>
      <c r="C357" s="447"/>
      <c r="D357" s="447"/>
      <c r="E357" s="285" t="s">
        <v>2660</v>
      </c>
      <c r="F357" s="364" t="s">
        <v>2661</v>
      </c>
      <c r="G357" s="364">
        <v>0.5</v>
      </c>
      <c r="H357" s="364" t="s">
        <v>2862</v>
      </c>
      <c r="I357" s="362"/>
      <c r="J357" s="363"/>
      <c r="K357" s="282"/>
    </row>
    <row r="358" spans="1:11" s="606" customFormat="1" x14ac:dyDescent="0.2">
      <c r="A358" s="1304"/>
      <c r="B358" s="1288"/>
      <c r="C358" s="447"/>
      <c r="D358" s="447"/>
      <c r="E358" s="285" t="s">
        <v>2863</v>
      </c>
      <c r="F358" s="364" t="s">
        <v>2662</v>
      </c>
      <c r="G358" s="364">
        <v>1.1599999999999999</v>
      </c>
      <c r="H358" s="364" t="s">
        <v>2689</v>
      </c>
      <c r="I358" s="362"/>
      <c r="J358" s="363"/>
      <c r="K358" s="282"/>
    </row>
    <row r="359" spans="1:11" s="606" customFormat="1" x14ac:dyDescent="0.2">
      <c r="A359" s="1304"/>
      <c r="B359" s="1288"/>
      <c r="C359" s="447"/>
      <c r="D359" s="447"/>
      <c r="E359" s="285" t="s">
        <v>2864</v>
      </c>
      <c r="F359" s="364" t="s">
        <v>2664</v>
      </c>
      <c r="G359" s="364">
        <v>1.7</v>
      </c>
      <c r="H359" s="364">
        <v>0.6</v>
      </c>
      <c r="I359" s="362"/>
      <c r="J359" s="363"/>
      <c r="K359" s="282"/>
    </row>
    <row r="360" spans="1:11" s="606" customFormat="1" x14ac:dyDescent="0.2">
      <c r="A360" s="1304"/>
      <c r="B360" s="1288"/>
      <c r="C360" s="447"/>
      <c r="D360" s="447"/>
      <c r="E360" s="285" t="s">
        <v>4008</v>
      </c>
      <c r="F360" s="364" t="s">
        <v>2555</v>
      </c>
      <c r="G360" s="364">
        <v>0.5</v>
      </c>
      <c r="H360" s="364" t="s">
        <v>2727</v>
      </c>
      <c r="I360" s="362"/>
      <c r="J360" s="363"/>
      <c r="K360" s="289"/>
    </row>
    <row r="361" spans="1:11" s="606" customFormat="1" ht="30" x14ac:dyDescent="0.2">
      <c r="A361" s="1304"/>
      <c r="B361" s="1288"/>
      <c r="C361" s="447"/>
      <c r="D361" s="447"/>
      <c r="E361" s="285" t="s">
        <v>2790</v>
      </c>
      <c r="F361" s="364" t="s">
        <v>2791</v>
      </c>
      <c r="G361" s="364">
        <v>0.25</v>
      </c>
      <c r="H361" s="364">
        <v>4.0000000000000001E-3</v>
      </c>
      <c r="I361" s="290"/>
      <c r="J361" s="288"/>
      <c r="K361" s="289"/>
    </row>
    <row r="362" spans="1:11" s="606" customFormat="1" ht="30" x14ac:dyDescent="0.2">
      <c r="A362" s="1304"/>
      <c r="B362" s="1288"/>
      <c r="C362" s="447"/>
      <c r="D362" s="447"/>
      <c r="E362" s="285" t="s">
        <v>2588</v>
      </c>
      <c r="F362" s="364" t="s">
        <v>2589</v>
      </c>
      <c r="G362" s="364">
        <v>1.53</v>
      </c>
      <c r="H362" s="364">
        <v>0.11527999999999999</v>
      </c>
      <c r="I362" s="290"/>
      <c r="J362" s="288"/>
      <c r="K362" s="289"/>
    </row>
    <row r="363" spans="1:11" s="606" customFormat="1" ht="30" x14ac:dyDescent="0.2">
      <c r="A363" s="1304"/>
      <c r="B363" s="1288"/>
      <c r="C363" s="447"/>
      <c r="D363" s="447"/>
      <c r="E363" s="285" t="s">
        <v>2596</v>
      </c>
      <c r="F363" s="364" t="s">
        <v>2597</v>
      </c>
      <c r="G363" s="364">
        <v>1.85</v>
      </c>
      <c r="H363" s="364">
        <v>3.3259999999999998E-2</v>
      </c>
      <c r="I363" s="362"/>
      <c r="J363" s="363"/>
      <c r="K363" s="386"/>
    </row>
    <row r="364" spans="1:11" s="606" customFormat="1" ht="45" x14ac:dyDescent="0.2">
      <c r="A364" s="1304"/>
      <c r="B364" s="1288"/>
      <c r="C364" s="447"/>
      <c r="D364" s="447"/>
      <c r="E364" s="364" t="s">
        <v>2599</v>
      </c>
      <c r="F364" s="364" t="s">
        <v>2600</v>
      </c>
      <c r="G364" s="364">
        <v>2.5</v>
      </c>
      <c r="H364" s="364">
        <v>0.64034000000000002</v>
      </c>
      <c r="I364" s="362"/>
      <c r="J364" s="363"/>
      <c r="K364" s="386"/>
    </row>
    <row r="365" spans="1:11" s="606" customFormat="1" ht="30" x14ac:dyDescent="0.2">
      <c r="A365" s="1304"/>
      <c r="B365" s="1288"/>
      <c r="C365" s="447"/>
      <c r="D365" s="447"/>
      <c r="E365" s="364" t="s">
        <v>2608</v>
      </c>
      <c r="F365" s="364" t="s">
        <v>2609</v>
      </c>
      <c r="G365" s="364">
        <v>3.35</v>
      </c>
      <c r="H365" s="364">
        <v>8.8800000000000007E-3</v>
      </c>
      <c r="I365" s="362"/>
      <c r="J365" s="363"/>
      <c r="K365" s="386"/>
    </row>
    <row r="366" spans="1:11" s="606" customFormat="1" ht="30" x14ac:dyDescent="0.2">
      <c r="A366" s="1304"/>
      <c r="B366" s="1288"/>
      <c r="C366" s="447"/>
      <c r="D366" s="447"/>
      <c r="E366" s="364" t="s">
        <v>2611</v>
      </c>
      <c r="F366" s="364" t="s">
        <v>2612</v>
      </c>
      <c r="G366" s="364">
        <v>3.75</v>
      </c>
      <c r="H366" s="364">
        <v>0.20225000000000001</v>
      </c>
      <c r="I366" s="362"/>
      <c r="J366" s="363"/>
      <c r="K366" s="387"/>
    </row>
    <row r="367" spans="1:11" s="606" customFormat="1" ht="15.75" thickBot="1" x14ac:dyDescent="0.25">
      <c r="A367" s="1305"/>
      <c r="B367" s="1289"/>
      <c r="C367" s="389"/>
      <c r="D367" s="389"/>
      <c r="E367" s="408"/>
      <c r="F367" s="440" t="s">
        <v>2493</v>
      </c>
      <c r="G367" s="409"/>
      <c r="H367" s="632" t="s">
        <v>2865</v>
      </c>
      <c r="I367" s="328" t="s">
        <v>2866</v>
      </c>
      <c r="J367" s="525" t="s">
        <v>2867</v>
      </c>
      <c r="K367" s="390" t="s">
        <v>2526</v>
      </c>
    </row>
    <row r="368" spans="1:11" s="606" customFormat="1" x14ac:dyDescent="0.2">
      <c r="A368" s="1303" t="s">
        <v>2868</v>
      </c>
      <c r="B368" s="1287" t="s">
        <v>2869</v>
      </c>
      <c r="C368" s="1317" t="s">
        <v>2622</v>
      </c>
      <c r="D368" s="1287" t="s">
        <v>2623</v>
      </c>
      <c r="E368" s="453" t="s">
        <v>4026</v>
      </c>
      <c r="F368" s="453" t="s">
        <v>2818</v>
      </c>
      <c r="G368" s="302">
        <v>1.68</v>
      </c>
      <c r="H368" s="456" t="s">
        <v>2485</v>
      </c>
      <c r="I368" s="404"/>
      <c r="J368" s="405"/>
      <c r="K368" s="378"/>
    </row>
    <row r="369" spans="1:11" s="606" customFormat="1" x14ac:dyDescent="0.2">
      <c r="A369" s="1304"/>
      <c r="B369" s="1288"/>
      <c r="C369" s="1315"/>
      <c r="D369" s="1310"/>
      <c r="E369" s="284" t="s">
        <v>3990</v>
      </c>
      <c r="F369" s="285" t="s">
        <v>2486</v>
      </c>
      <c r="G369" s="286">
        <v>1.68</v>
      </c>
      <c r="H369" s="287" t="s">
        <v>2485</v>
      </c>
      <c r="I369" s="379"/>
      <c r="J369" s="380"/>
      <c r="K369" s="381"/>
    </row>
    <row r="370" spans="1:11" s="606" customFormat="1" x14ac:dyDescent="0.2">
      <c r="A370" s="1304"/>
      <c r="B370" s="1288"/>
      <c r="C370" s="284" t="s">
        <v>2624</v>
      </c>
      <c r="D370" s="285" t="s">
        <v>2625</v>
      </c>
      <c r="E370" s="284" t="s">
        <v>3991</v>
      </c>
      <c r="F370" s="285" t="s">
        <v>2487</v>
      </c>
      <c r="G370" s="286">
        <v>1.68</v>
      </c>
      <c r="H370" s="287" t="s">
        <v>2485</v>
      </c>
      <c r="I370" s="379"/>
      <c r="J370" s="380"/>
      <c r="K370" s="381"/>
    </row>
    <row r="371" spans="1:11" s="606" customFormat="1" ht="30" x14ac:dyDescent="0.2">
      <c r="A371" s="1304"/>
      <c r="B371" s="1288"/>
      <c r="C371" s="1314" t="s">
        <v>2626</v>
      </c>
      <c r="D371" s="1309" t="s">
        <v>2627</v>
      </c>
      <c r="E371" s="284" t="s">
        <v>4027</v>
      </c>
      <c r="F371" s="285" t="s">
        <v>2819</v>
      </c>
      <c r="G371" s="286">
        <v>1.18</v>
      </c>
      <c r="H371" s="287" t="s">
        <v>2870</v>
      </c>
      <c r="I371" s="379"/>
      <c r="J371" s="380"/>
      <c r="K371" s="381"/>
    </row>
    <row r="372" spans="1:11" s="606" customFormat="1" x14ac:dyDescent="0.2">
      <c r="A372" s="1304"/>
      <c r="B372" s="1288"/>
      <c r="C372" s="1316"/>
      <c r="D372" s="1288"/>
      <c r="E372" s="284" t="s">
        <v>3996</v>
      </c>
      <c r="F372" s="285" t="s">
        <v>2504</v>
      </c>
      <c r="G372" s="286">
        <v>1.18</v>
      </c>
      <c r="H372" s="287" t="s">
        <v>2870</v>
      </c>
      <c r="I372" s="379"/>
      <c r="J372" s="380"/>
      <c r="K372" s="381"/>
    </row>
    <row r="373" spans="1:11" s="606" customFormat="1" x14ac:dyDescent="0.2">
      <c r="A373" s="1304"/>
      <c r="B373" s="1288"/>
      <c r="C373" s="1315"/>
      <c r="D373" s="1310"/>
      <c r="E373" s="284" t="s">
        <v>3997</v>
      </c>
      <c r="F373" s="285" t="s">
        <v>2505</v>
      </c>
      <c r="G373" s="286">
        <v>1.18</v>
      </c>
      <c r="H373" s="287" t="s">
        <v>2870</v>
      </c>
      <c r="I373" s="379"/>
      <c r="J373" s="380"/>
      <c r="K373" s="381"/>
    </row>
    <row r="374" spans="1:11" s="606" customFormat="1" x14ac:dyDescent="0.2">
      <c r="A374" s="1304"/>
      <c r="B374" s="1288"/>
      <c r="C374" s="1314" t="s">
        <v>2628</v>
      </c>
      <c r="D374" s="1309" t="s">
        <v>2629</v>
      </c>
      <c r="E374" s="448"/>
      <c r="F374" s="361" t="s">
        <v>2506</v>
      </c>
      <c r="G374" s="278"/>
      <c r="H374" s="279"/>
      <c r="I374" s="279"/>
      <c r="J374" s="363"/>
      <c r="K374" s="454"/>
    </row>
    <row r="375" spans="1:11" s="606" customFormat="1" x14ac:dyDescent="0.2">
      <c r="A375" s="1304"/>
      <c r="B375" s="1288"/>
      <c r="C375" s="1316"/>
      <c r="D375" s="1288"/>
      <c r="E375" s="284" t="s">
        <v>4000</v>
      </c>
      <c r="F375" s="285" t="s">
        <v>2512</v>
      </c>
      <c r="G375" s="286">
        <v>0.42</v>
      </c>
      <c r="H375" s="287" t="s">
        <v>2503</v>
      </c>
      <c r="I375" s="287"/>
      <c r="J375" s="288"/>
      <c r="K375" s="449"/>
    </row>
    <row r="376" spans="1:11" s="606" customFormat="1" x14ac:dyDescent="0.2">
      <c r="A376" s="1304"/>
      <c r="B376" s="1288"/>
      <c r="C376" s="1315"/>
      <c r="D376" s="1310"/>
      <c r="E376" s="284" t="s">
        <v>3998</v>
      </c>
      <c r="F376" s="285" t="s">
        <v>2507</v>
      </c>
      <c r="G376" s="286">
        <v>0.75</v>
      </c>
      <c r="H376" s="287" t="s">
        <v>2641</v>
      </c>
      <c r="I376" s="287"/>
      <c r="J376" s="288"/>
      <c r="K376" s="289"/>
    </row>
    <row r="377" spans="1:11" s="606" customFormat="1" x14ac:dyDescent="0.2">
      <c r="A377" s="1304"/>
      <c r="B377" s="1288"/>
      <c r="C377" s="1314" t="s">
        <v>2631</v>
      </c>
      <c r="D377" s="1309" t="s">
        <v>2840</v>
      </c>
      <c r="E377" s="284" t="s">
        <v>3999</v>
      </c>
      <c r="F377" s="285" t="s">
        <v>2509</v>
      </c>
      <c r="G377" s="286">
        <v>0.75</v>
      </c>
      <c r="H377" s="287" t="s">
        <v>2642</v>
      </c>
      <c r="I377" s="287"/>
      <c r="J377" s="288"/>
      <c r="K377" s="289"/>
    </row>
    <row r="378" spans="1:11" s="606" customFormat="1" x14ac:dyDescent="0.2">
      <c r="A378" s="1304"/>
      <c r="B378" s="1288"/>
      <c r="C378" s="1316"/>
      <c r="D378" s="1288"/>
      <c r="E378" s="317" t="s">
        <v>2963</v>
      </c>
      <c r="F378" s="452" t="s">
        <v>2510</v>
      </c>
      <c r="G378" s="318">
        <v>0.93</v>
      </c>
      <c r="H378" s="287" t="s">
        <v>2508</v>
      </c>
      <c r="I378" s="287"/>
      <c r="J378" s="288"/>
      <c r="K378" s="289"/>
    </row>
    <row r="379" spans="1:11" s="606" customFormat="1" x14ac:dyDescent="0.2">
      <c r="A379" s="1304"/>
      <c r="B379" s="1288"/>
      <c r="C379" s="1316"/>
      <c r="D379" s="1288"/>
      <c r="E379" s="284"/>
      <c r="F379" s="292" t="s">
        <v>2513</v>
      </c>
      <c r="G379" s="286"/>
      <c r="H379" s="287"/>
      <c r="I379" s="287"/>
      <c r="J379" s="288"/>
      <c r="K379" s="289"/>
    </row>
    <row r="380" spans="1:11" s="606" customFormat="1" x14ac:dyDescent="0.2">
      <c r="A380" s="1304"/>
      <c r="B380" s="1288"/>
      <c r="C380" s="1316"/>
      <c r="D380" s="1288"/>
      <c r="E380" s="284" t="s">
        <v>4001</v>
      </c>
      <c r="F380" s="285" t="s">
        <v>2514</v>
      </c>
      <c r="G380" s="286">
        <v>0.96</v>
      </c>
      <c r="H380" s="287" t="s">
        <v>2871</v>
      </c>
      <c r="I380" s="287"/>
      <c r="J380" s="288"/>
      <c r="K380" s="289"/>
    </row>
    <row r="381" spans="1:11" s="606" customFormat="1" x14ac:dyDescent="0.2">
      <c r="A381" s="1304"/>
      <c r="B381" s="1288"/>
      <c r="C381" s="1315"/>
      <c r="D381" s="1310"/>
      <c r="E381" s="284" t="s">
        <v>4003</v>
      </c>
      <c r="F381" s="285" t="s">
        <v>2518</v>
      </c>
      <c r="G381" s="286">
        <v>0.5</v>
      </c>
      <c r="H381" s="287" t="s">
        <v>2522</v>
      </c>
      <c r="I381" s="279"/>
      <c r="J381" s="363"/>
      <c r="K381" s="289"/>
    </row>
    <row r="382" spans="1:11" s="606" customFormat="1" x14ac:dyDescent="0.2">
      <c r="A382" s="1304"/>
      <c r="B382" s="1288"/>
      <c r="C382" s="284" t="s">
        <v>2633</v>
      </c>
      <c r="D382" s="285" t="s">
        <v>2634</v>
      </c>
      <c r="E382" s="284" t="s">
        <v>4010</v>
      </c>
      <c r="F382" s="366" t="s">
        <v>2647</v>
      </c>
      <c r="G382" s="278">
        <v>0.03</v>
      </c>
      <c r="H382" s="279" t="s">
        <v>2503</v>
      </c>
      <c r="I382" s="279"/>
      <c r="J382" s="363"/>
      <c r="K382" s="289"/>
    </row>
    <row r="383" spans="1:11" s="606" customFormat="1" x14ac:dyDescent="0.2">
      <c r="A383" s="1304"/>
      <c r="B383" s="1288"/>
      <c r="C383" s="1314" t="s">
        <v>2635</v>
      </c>
      <c r="D383" s="1309" t="s">
        <v>2636</v>
      </c>
      <c r="E383" s="284" t="s">
        <v>4011</v>
      </c>
      <c r="F383" s="364" t="s">
        <v>2649</v>
      </c>
      <c r="G383" s="286">
        <v>0.21</v>
      </c>
      <c r="H383" s="287" t="s">
        <v>2630</v>
      </c>
      <c r="I383" s="279"/>
      <c r="J383" s="363"/>
      <c r="K383" s="289"/>
    </row>
    <row r="384" spans="1:11" s="606" customFormat="1" x14ac:dyDescent="0.2">
      <c r="A384" s="1304"/>
      <c r="B384" s="1288"/>
      <c r="C384" s="1315"/>
      <c r="D384" s="1310"/>
      <c r="E384" s="284" t="s">
        <v>4028</v>
      </c>
      <c r="F384" s="364" t="s">
        <v>2843</v>
      </c>
      <c r="G384" s="383">
        <v>0.48</v>
      </c>
      <c r="H384" s="287" t="s">
        <v>2586</v>
      </c>
      <c r="I384" s="279"/>
      <c r="J384" s="363"/>
      <c r="K384" s="289"/>
    </row>
    <row r="385" spans="1:11" s="606" customFormat="1" ht="30" x14ac:dyDescent="0.2">
      <c r="A385" s="1304"/>
      <c r="B385" s="1288"/>
      <c r="C385" s="1314" t="s">
        <v>2637</v>
      </c>
      <c r="D385" s="1309" t="s">
        <v>2638</v>
      </c>
      <c r="E385" s="284" t="s">
        <v>2650</v>
      </c>
      <c r="F385" s="285" t="s">
        <v>2845</v>
      </c>
      <c r="G385" s="284">
        <v>0.92</v>
      </c>
      <c r="H385" s="284">
        <v>2</v>
      </c>
      <c r="I385" s="287"/>
      <c r="J385" s="288"/>
      <c r="K385" s="289"/>
    </row>
    <row r="386" spans="1:11" s="606" customFormat="1" ht="30" x14ac:dyDescent="0.2">
      <c r="A386" s="1304"/>
      <c r="B386" s="1288"/>
      <c r="C386" s="1315"/>
      <c r="D386" s="1310"/>
      <c r="E386" s="284" t="s">
        <v>2653</v>
      </c>
      <c r="F386" s="285" t="s">
        <v>2846</v>
      </c>
      <c r="G386" s="286">
        <v>1.71</v>
      </c>
      <c r="H386" s="287">
        <v>0.95</v>
      </c>
      <c r="I386" s="287"/>
      <c r="J386" s="288"/>
      <c r="K386" s="289"/>
    </row>
    <row r="387" spans="1:11" s="606" customFormat="1" x14ac:dyDescent="0.2">
      <c r="A387" s="1304"/>
      <c r="B387" s="1288"/>
      <c r="C387" s="1314" t="s">
        <v>2639</v>
      </c>
      <c r="D387" s="1309" t="s">
        <v>2640</v>
      </c>
      <c r="E387" s="284" t="s">
        <v>4011</v>
      </c>
      <c r="F387" s="366" t="s">
        <v>2656</v>
      </c>
      <c r="G387" s="286">
        <v>0.46</v>
      </c>
      <c r="H387" s="287" t="s">
        <v>2522</v>
      </c>
      <c r="I387" s="362"/>
      <c r="J387" s="363"/>
      <c r="K387" s="282"/>
    </row>
    <row r="388" spans="1:11" s="606" customFormat="1" x14ac:dyDescent="0.2">
      <c r="A388" s="1304"/>
      <c r="B388" s="1288"/>
      <c r="C388" s="1316"/>
      <c r="D388" s="1288"/>
      <c r="E388" s="284" t="s">
        <v>4012</v>
      </c>
      <c r="F388" s="285" t="s">
        <v>2657</v>
      </c>
      <c r="G388" s="286">
        <v>2</v>
      </c>
      <c r="H388" s="287" t="s">
        <v>2709</v>
      </c>
      <c r="I388" s="362"/>
      <c r="J388" s="363"/>
      <c r="K388" s="282"/>
    </row>
    <row r="389" spans="1:11" s="606" customFormat="1" ht="30" x14ac:dyDescent="0.2">
      <c r="A389" s="1304"/>
      <c r="B389" s="1288"/>
      <c r="C389" s="1315"/>
      <c r="D389" s="1310"/>
      <c r="E389" s="284" t="s">
        <v>4013</v>
      </c>
      <c r="F389" s="285" t="s">
        <v>2850</v>
      </c>
      <c r="G389" s="286">
        <v>3.55</v>
      </c>
      <c r="H389" s="287" t="s">
        <v>2556</v>
      </c>
      <c r="I389" s="362"/>
      <c r="J389" s="363"/>
      <c r="K389" s="282"/>
    </row>
    <row r="390" spans="1:11" s="606" customFormat="1" ht="30" x14ac:dyDescent="0.2">
      <c r="A390" s="1304"/>
      <c r="B390" s="1288"/>
      <c r="C390" s="284" t="s">
        <v>2500</v>
      </c>
      <c r="D390" s="285" t="s">
        <v>2848</v>
      </c>
      <c r="E390" s="284" t="s">
        <v>2660</v>
      </c>
      <c r="F390" s="285" t="s">
        <v>2851</v>
      </c>
      <c r="G390" s="284">
        <v>0.5</v>
      </c>
      <c r="H390" s="385" t="s">
        <v>2511</v>
      </c>
      <c r="I390" s="362"/>
      <c r="J390" s="363"/>
      <c r="K390" s="282"/>
    </row>
    <row r="391" spans="1:11" s="606" customFormat="1" x14ac:dyDescent="0.2">
      <c r="A391" s="1304"/>
      <c r="B391" s="1288"/>
      <c r="C391" s="1306" t="s">
        <v>2849</v>
      </c>
      <c r="D391" s="1309" t="s">
        <v>2643</v>
      </c>
      <c r="E391" s="284" t="s">
        <v>2790</v>
      </c>
      <c r="F391" s="284" t="s">
        <v>2791</v>
      </c>
      <c r="G391" s="284">
        <v>0.25</v>
      </c>
      <c r="H391" s="284">
        <v>4.0000000000000001E-3</v>
      </c>
      <c r="I391" s="362"/>
      <c r="J391" s="363"/>
      <c r="K391" s="282"/>
    </row>
    <row r="392" spans="1:11" s="606" customFormat="1" x14ac:dyDescent="0.2">
      <c r="A392" s="1304"/>
      <c r="B392" s="1288"/>
      <c r="C392" s="1308"/>
      <c r="D392" s="1310"/>
      <c r="E392" s="284" t="s">
        <v>2584</v>
      </c>
      <c r="F392" s="284" t="s">
        <v>2585</v>
      </c>
      <c r="G392" s="284">
        <v>1.25</v>
      </c>
      <c r="H392" s="284">
        <v>0.3</v>
      </c>
      <c r="I392" s="287"/>
      <c r="J392" s="363"/>
      <c r="K392" s="282"/>
    </row>
    <row r="393" spans="1:11" s="606" customFormat="1" x14ac:dyDescent="0.2">
      <c r="A393" s="1304"/>
      <c r="B393" s="1288"/>
      <c r="C393" s="447"/>
      <c r="D393" s="447"/>
      <c r="E393" s="284" t="s">
        <v>2847</v>
      </c>
      <c r="F393" s="284" t="s">
        <v>2587</v>
      </c>
      <c r="G393" s="284">
        <v>0.3</v>
      </c>
      <c r="H393" s="284">
        <v>0.3</v>
      </c>
      <c r="I393" s="287"/>
      <c r="J393" s="363"/>
      <c r="K393" s="282"/>
    </row>
    <row r="394" spans="1:11" s="606" customFormat="1" x14ac:dyDescent="0.2">
      <c r="A394" s="1304"/>
      <c r="B394" s="1288"/>
      <c r="C394" s="447"/>
      <c r="D394" s="447"/>
      <c r="E394" s="284" t="s">
        <v>2863</v>
      </c>
      <c r="F394" s="284" t="s">
        <v>2662</v>
      </c>
      <c r="G394" s="284">
        <v>1.1599999999999999</v>
      </c>
      <c r="H394" s="284">
        <v>2.95</v>
      </c>
      <c r="I394" s="362"/>
      <c r="J394" s="363"/>
      <c r="K394" s="282"/>
    </row>
    <row r="395" spans="1:11" s="606" customFormat="1" x14ac:dyDescent="0.2">
      <c r="A395" s="1304"/>
      <c r="B395" s="1288"/>
      <c r="C395" s="447"/>
      <c r="D395" s="447"/>
      <c r="E395" s="284" t="s">
        <v>2864</v>
      </c>
      <c r="F395" s="284" t="s">
        <v>2664</v>
      </c>
      <c r="G395" s="284">
        <v>1.7</v>
      </c>
      <c r="H395" s="284">
        <v>0.68</v>
      </c>
      <c r="I395" s="362"/>
      <c r="J395" s="363"/>
      <c r="K395" s="282"/>
    </row>
    <row r="396" spans="1:11" s="606" customFormat="1" x14ac:dyDescent="0.2">
      <c r="A396" s="1304"/>
      <c r="B396" s="1288"/>
      <c r="C396" s="447"/>
      <c r="D396" s="447"/>
      <c r="E396" s="284" t="s">
        <v>4008</v>
      </c>
      <c r="F396" s="366" t="s">
        <v>2555</v>
      </c>
      <c r="G396" s="278">
        <v>0.5</v>
      </c>
      <c r="H396" s="279" t="s">
        <v>2727</v>
      </c>
      <c r="I396" s="362"/>
      <c r="J396" s="363"/>
      <c r="K396" s="289"/>
    </row>
    <row r="397" spans="1:11" s="606" customFormat="1" ht="30" x14ac:dyDescent="0.2">
      <c r="A397" s="1304"/>
      <c r="B397" s="1288"/>
      <c r="C397" s="447"/>
      <c r="D397" s="447"/>
      <c r="E397" s="320" t="s">
        <v>2588</v>
      </c>
      <c r="F397" s="285" t="s">
        <v>2589</v>
      </c>
      <c r="G397" s="383">
        <v>1.53</v>
      </c>
      <c r="H397" s="287" t="s">
        <v>2872</v>
      </c>
      <c r="I397" s="290"/>
      <c r="J397" s="288"/>
      <c r="K397" s="289"/>
    </row>
    <row r="398" spans="1:11" s="606" customFormat="1" x14ac:dyDescent="0.2">
      <c r="A398" s="1304"/>
      <c r="B398" s="1288"/>
      <c r="C398" s="447"/>
      <c r="D398" s="447"/>
      <c r="E398" s="284" t="s">
        <v>2593</v>
      </c>
      <c r="F398" s="284" t="s">
        <v>2594</v>
      </c>
      <c r="G398" s="284">
        <v>1.95</v>
      </c>
      <c r="H398" s="284">
        <v>0.1358</v>
      </c>
      <c r="I398" s="287"/>
      <c r="J398" s="288"/>
      <c r="K398" s="289"/>
    </row>
    <row r="399" spans="1:11" s="606" customFormat="1" ht="30" x14ac:dyDescent="0.2">
      <c r="A399" s="1304"/>
      <c r="B399" s="1288"/>
      <c r="C399" s="447"/>
      <c r="D399" s="447"/>
      <c r="E399" s="284" t="s">
        <v>2596</v>
      </c>
      <c r="F399" s="285" t="s">
        <v>2597</v>
      </c>
      <c r="G399" s="286">
        <v>1.85</v>
      </c>
      <c r="H399" s="287" t="s">
        <v>2873</v>
      </c>
      <c r="I399" s="362"/>
      <c r="J399" s="363"/>
      <c r="K399" s="282"/>
    </row>
    <row r="400" spans="1:11" s="606" customFormat="1" ht="45" x14ac:dyDescent="0.2">
      <c r="A400" s="1304"/>
      <c r="B400" s="1288"/>
      <c r="C400" s="447"/>
      <c r="D400" s="447"/>
      <c r="E400" s="284" t="s">
        <v>2599</v>
      </c>
      <c r="F400" s="285" t="s">
        <v>2600</v>
      </c>
      <c r="G400" s="286">
        <v>2.5</v>
      </c>
      <c r="H400" s="287" t="s">
        <v>2874</v>
      </c>
      <c r="I400" s="362"/>
      <c r="J400" s="363"/>
      <c r="K400" s="282"/>
    </row>
    <row r="401" spans="1:11" s="606" customFormat="1" ht="30" x14ac:dyDescent="0.2">
      <c r="A401" s="1304"/>
      <c r="B401" s="1288"/>
      <c r="C401" s="447"/>
      <c r="D401" s="447"/>
      <c r="E401" s="284" t="s">
        <v>2608</v>
      </c>
      <c r="F401" s="285" t="s">
        <v>2609</v>
      </c>
      <c r="G401" s="286">
        <v>3.35</v>
      </c>
      <c r="H401" s="287" t="s">
        <v>2875</v>
      </c>
      <c r="I401" s="362"/>
      <c r="J401" s="363"/>
      <c r="K401" s="282"/>
    </row>
    <row r="402" spans="1:11" s="606" customFormat="1" ht="30" x14ac:dyDescent="0.2">
      <c r="A402" s="1304"/>
      <c r="B402" s="1288"/>
      <c r="C402" s="447"/>
      <c r="D402" s="447"/>
      <c r="E402" s="284" t="s">
        <v>2611</v>
      </c>
      <c r="F402" s="364" t="s">
        <v>2612</v>
      </c>
      <c r="G402" s="286">
        <v>3.75</v>
      </c>
      <c r="H402" s="287" t="s">
        <v>2876</v>
      </c>
      <c r="I402" s="362"/>
      <c r="J402" s="363"/>
      <c r="K402" s="387"/>
    </row>
    <row r="403" spans="1:11" s="606" customFormat="1" ht="15.75" thickBot="1" x14ac:dyDescent="0.25">
      <c r="A403" s="1305"/>
      <c r="B403" s="1289"/>
      <c r="C403" s="389"/>
      <c r="D403" s="389"/>
      <c r="E403" s="408"/>
      <c r="F403" s="440" t="s">
        <v>2493</v>
      </c>
      <c r="G403" s="409"/>
      <c r="H403" s="632" t="s">
        <v>2877</v>
      </c>
      <c r="I403" s="328" t="s">
        <v>2878</v>
      </c>
      <c r="J403" s="402" t="s">
        <v>2879</v>
      </c>
      <c r="K403" s="455" t="s">
        <v>2880</v>
      </c>
    </row>
    <row r="404" spans="1:11" s="606" customFormat="1" x14ac:dyDescent="0.2">
      <c r="A404" s="1303" t="s">
        <v>2881</v>
      </c>
      <c r="B404" s="1287" t="s">
        <v>2882</v>
      </c>
      <c r="C404" s="1333" t="s">
        <v>2482</v>
      </c>
      <c r="D404" s="1287" t="s">
        <v>2883</v>
      </c>
      <c r="E404" s="457" t="s">
        <v>4026</v>
      </c>
      <c r="F404" s="457" t="s">
        <v>2818</v>
      </c>
      <c r="G404" s="278">
        <v>1.68</v>
      </c>
      <c r="H404" s="279" t="s">
        <v>2485</v>
      </c>
      <c r="I404" s="458"/>
      <c r="J404" s="459"/>
      <c r="K404" s="387"/>
    </row>
    <row r="405" spans="1:11" s="606" customFormat="1" x14ac:dyDescent="0.2">
      <c r="A405" s="1304"/>
      <c r="B405" s="1288"/>
      <c r="C405" s="1334"/>
      <c r="D405" s="1288"/>
      <c r="E405" s="457" t="s">
        <v>3990</v>
      </c>
      <c r="F405" s="457" t="s">
        <v>2486</v>
      </c>
      <c r="G405" s="278">
        <v>1.68</v>
      </c>
      <c r="H405" s="279" t="s">
        <v>2485</v>
      </c>
      <c r="I405" s="458"/>
      <c r="J405" s="459"/>
      <c r="K405" s="387"/>
    </row>
    <row r="406" spans="1:11" s="606" customFormat="1" x14ac:dyDescent="0.2">
      <c r="A406" s="1304"/>
      <c r="B406" s="1288"/>
      <c r="C406" s="1334"/>
      <c r="D406" s="1288"/>
      <c r="E406" s="457" t="s">
        <v>3991</v>
      </c>
      <c r="F406" s="457" t="s">
        <v>2487</v>
      </c>
      <c r="G406" s="278">
        <v>1.68</v>
      </c>
      <c r="H406" s="279" t="s">
        <v>2485</v>
      </c>
      <c r="I406" s="458"/>
      <c r="J406" s="459"/>
      <c r="K406" s="387"/>
    </row>
    <row r="407" spans="1:11" s="606" customFormat="1" x14ac:dyDescent="0.2">
      <c r="A407" s="1304"/>
      <c r="B407" s="1288"/>
      <c r="C407" s="1334"/>
      <c r="D407" s="1288"/>
      <c r="E407" s="337" t="s">
        <v>3992</v>
      </c>
      <c r="F407" s="338" t="s">
        <v>3993</v>
      </c>
      <c r="G407" s="286">
        <v>1.5</v>
      </c>
      <c r="H407" s="279" t="s">
        <v>2485</v>
      </c>
      <c r="I407" s="458"/>
      <c r="J407" s="459"/>
      <c r="K407" s="387"/>
    </row>
    <row r="408" spans="1:11" s="606" customFormat="1" x14ac:dyDescent="0.2">
      <c r="A408" s="1304"/>
      <c r="B408" s="1288"/>
      <c r="C408" s="1334"/>
      <c r="D408" s="1288"/>
      <c r="E408" s="337"/>
      <c r="F408" s="462" t="s">
        <v>2488</v>
      </c>
      <c r="G408" s="286"/>
      <c r="H408" s="287"/>
      <c r="I408" s="463"/>
      <c r="J408" s="464"/>
      <c r="K408" s="381"/>
    </row>
    <row r="409" spans="1:11" s="606" customFormat="1" x14ac:dyDescent="0.2">
      <c r="A409" s="1304"/>
      <c r="B409" s="1288"/>
      <c r="C409" s="1334"/>
      <c r="D409" s="1288"/>
      <c r="E409" s="284" t="s">
        <v>4002</v>
      </c>
      <c r="F409" s="285" t="s">
        <v>2516</v>
      </c>
      <c r="G409" s="286">
        <v>0.31</v>
      </c>
      <c r="H409" s="287" t="s">
        <v>2870</v>
      </c>
      <c r="I409" s="463"/>
      <c r="J409" s="464"/>
      <c r="K409" s="381"/>
    </row>
    <row r="410" spans="1:11" s="606" customFormat="1" x14ac:dyDescent="0.2">
      <c r="A410" s="1304"/>
      <c r="B410" s="1288"/>
      <c r="C410" s="1334"/>
      <c r="D410" s="1288"/>
      <c r="E410" s="284" t="s">
        <v>4016</v>
      </c>
      <c r="F410" s="285" t="s">
        <v>2755</v>
      </c>
      <c r="G410" s="286">
        <v>2</v>
      </c>
      <c r="H410" s="287" t="s">
        <v>2703</v>
      </c>
      <c r="I410" s="284"/>
      <c r="J410" s="310"/>
      <c r="K410" s="381"/>
    </row>
    <row r="411" spans="1:11" s="606" customFormat="1" ht="15.75" thickBot="1" x14ac:dyDescent="0.25">
      <c r="A411" s="1305"/>
      <c r="B411" s="1289"/>
      <c r="C411" s="1335"/>
      <c r="D411" s="1289"/>
      <c r="E411" s="338"/>
      <c r="F411" s="369" t="s">
        <v>2493</v>
      </c>
      <c r="G411" s="633"/>
      <c r="H411" s="370" t="s">
        <v>2884</v>
      </c>
      <c r="I411" s="370" t="s">
        <v>2885</v>
      </c>
      <c r="J411" s="627" t="s">
        <v>2886</v>
      </c>
      <c r="K411" s="466">
        <v>1</v>
      </c>
    </row>
    <row r="412" spans="1:11" s="606" customFormat="1" x14ac:dyDescent="0.2">
      <c r="A412" s="1303" t="s">
        <v>2887</v>
      </c>
      <c r="B412" s="1287" t="s">
        <v>2888</v>
      </c>
      <c r="C412" s="417" t="s">
        <v>2735</v>
      </c>
      <c r="D412" s="375" t="s">
        <v>2889</v>
      </c>
      <c r="E412" s="453" t="s">
        <v>4026</v>
      </c>
      <c r="F412" s="453" t="s">
        <v>2818</v>
      </c>
      <c r="G412" s="302">
        <v>1.68</v>
      </c>
      <c r="H412" s="456" t="s">
        <v>2485</v>
      </c>
      <c r="I412" s="467"/>
      <c r="J412" s="468"/>
      <c r="K412" s="305"/>
    </row>
    <row r="413" spans="1:11" s="606" customFormat="1" x14ac:dyDescent="0.2">
      <c r="A413" s="1304"/>
      <c r="B413" s="1288"/>
      <c r="C413" s="287" t="s">
        <v>2890</v>
      </c>
      <c r="D413" s="285" t="s">
        <v>2891</v>
      </c>
      <c r="E413" s="284" t="s">
        <v>3990</v>
      </c>
      <c r="F413" s="364" t="s">
        <v>2486</v>
      </c>
      <c r="G413" s="293">
        <v>1.68</v>
      </c>
      <c r="H413" s="294" t="s">
        <v>2485</v>
      </c>
      <c r="I413" s="469"/>
      <c r="J413" s="470"/>
      <c r="K413" s="308"/>
    </row>
    <row r="414" spans="1:11" s="606" customFormat="1" x14ac:dyDescent="0.2">
      <c r="A414" s="1304"/>
      <c r="B414" s="1288"/>
      <c r="C414" s="280"/>
      <c r="D414" s="471"/>
      <c r="E414" s="284" t="s">
        <v>3991</v>
      </c>
      <c r="F414" s="285" t="s">
        <v>2487</v>
      </c>
      <c r="G414" s="286">
        <v>1.68</v>
      </c>
      <c r="H414" s="287" t="s">
        <v>2485</v>
      </c>
      <c r="I414" s="469"/>
      <c r="J414" s="470"/>
      <c r="K414" s="308"/>
    </row>
    <row r="415" spans="1:11" s="606" customFormat="1" ht="30" x14ac:dyDescent="0.2">
      <c r="A415" s="1304"/>
      <c r="B415" s="1288"/>
      <c r="C415" s="280"/>
      <c r="D415" s="471"/>
      <c r="E415" s="284" t="s">
        <v>4027</v>
      </c>
      <c r="F415" s="285" t="s">
        <v>2819</v>
      </c>
      <c r="G415" s="286">
        <v>1.18</v>
      </c>
      <c r="H415" s="287" t="s">
        <v>710</v>
      </c>
      <c r="I415" s="469"/>
      <c r="J415" s="470"/>
      <c r="K415" s="308"/>
    </row>
    <row r="416" spans="1:11" s="606" customFormat="1" x14ac:dyDescent="0.2">
      <c r="A416" s="1304"/>
      <c r="B416" s="1288"/>
      <c r="C416" s="280"/>
      <c r="D416" s="471"/>
      <c r="E416" s="284" t="s">
        <v>3996</v>
      </c>
      <c r="F416" s="285" t="s">
        <v>2504</v>
      </c>
      <c r="G416" s="286">
        <v>1.18</v>
      </c>
      <c r="H416" s="287" t="s">
        <v>710</v>
      </c>
      <c r="I416" s="469"/>
      <c r="J416" s="470"/>
      <c r="K416" s="308"/>
    </row>
    <row r="417" spans="1:11" s="606" customFormat="1" x14ac:dyDescent="0.2">
      <c r="A417" s="1304"/>
      <c r="B417" s="1288"/>
      <c r="C417" s="280"/>
      <c r="D417" s="471"/>
      <c r="E417" s="284" t="s">
        <v>3997</v>
      </c>
      <c r="F417" s="285" t="s">
        <v>2505</v>
      </c>
      <c r="G417" s="286">
        <v>1.18</v>
      </c>
      <c r="H417" s="287" t="s">
        <v>710</v>
      </c>
      <c r="I417" s="469"/>
      <c r="J417" s="470"/>
      <c r="K417" s="308"/>
    </row>
    <row r="418" spans="1:11" s="606" customFormat="1" x14ac:dyDescent="0.2">
      <c r="A418" s="1304"/>
      <c r="B418" s="1288"/>
      <c r="C418" s="472"/>
      <c r="D418" s="347"/>
      <c r="E418" s="284"/>
      <c r="F418" s="473" t="s">
        <v>2719</v>
      </c>
      <c r="G418" s="605"/>
      <c r="H418" s="279"/>
      <c r="I418" s="279"/>
      <c r="J418" s="363"/>
      <c r="K418" s="474"/>
    </row>
    <row r="419" spans="1:11" s="606" customFormat="1" x14ac:dyDescent="0.2">
      <c r="A419" s="1304"/>
      <c r="B419" s="1288"/>
      <c r="C419" s="461"/>
      <c r="D419" s="367"/>
      <c r="E419" s="317" t="s">
        <v>2963</v>
      </c>
      <c r="F419" s="452" t="s">
        <v>2510</v>
      </c>
      <c r="G419" s="318">
        <v>0.93</v>
      </c>
      <c r="H419" s="287" t="s">
        <v>2508</v>
      </c>
      <c r="I419" s="287"/>
      <c r="J419" s="288"/>
      <c r="K419" s="475"/>
    </row>
    <row r="420" spans="1:11" s="606" customFormat="1" x14ac:dyDescent="0.2">
      <c r="A420" s="1304"/>
      <c r="B420" s="1288"/>
      <c r="C420" s="461"/>
      <c r="D420" s="367"/>
      <c r="E420" s="284"/>
      <c r="F420" s="292" t="s">
        <v>2513</v>
      </c>
      <c r="G420" s="286"/>
      <c r="H420" s="287"/>
      <c r="I420" s="287"/>
      <c r="J420" s="288"/>
      <c r="K420" s="475"/>
    </row>
    <row r="421" spans="1:11" s="606" customFormat="1" x14ac:dyDescent="0.2">
      <c r="A421" s="1304"/>
      <c r="B421" s="1288"/>
      <c r="C421" s="461"/>
      <c r="D421" s="367"/>
      <c r="E421" s="284" t="s">
        <v>4002</v>
      </c>
      <c r="F421" s="285" t="s">
        <v>2516</v>
      </c>
      <c r="G421" s="286">
        <v>0.31</v>
      </c>
      <c r="H421" s="287" t="s">
        <v>710</v>
      </c>
      <c r="I421" s="287"/>
      <c r="J421" s="288"/>
      <c r="K421" s="475"/>
    </row>
    <row r="422" spans="1:11" s="606" customFormat="1" x14ac:dyDescent="0.2">
      <c r="A422" s="1304"/>
      <c r="B422" s="1288"/>
      <c r="C422" s="461"/>
      <c r="D422" s="367"/>
      <c r="E422" s="284" t="s">
        <v>4016</v>
      </c>
      <c r="F422" s="285" t="s">
        <v>2755</v>
      </c>
      <c r="G422" s="286">
        <v>2</v>
      </c>
      <c r="H422" s="287" t="s">
        <v>2703</v>
      </c>
      <c r="I422" s="287"/>
      <c r="J422" s="288"/>
      <c r="K422" s="475"/>
    </row>
    <row r="423" spans="1:11" s="606" customFormat="1" ht="30" x14ac:dyDescent="0.2">
      <c r="A423" s="1304"/>
      <c r="B423" s="1288"/>
      <c r="C423" s="461"/>
      <c r="D423" s="367"/>
      <c r="E423" s="285" t="s">
        <v>4017</v>
      </c>
      <c r="F423" s="285" t="s">
        <v>2756</v>
      </c>
      <c r="G423" s="286">
        <v>0.45</v>
      </c>
      <c r="H423" s="287" t="s">
        <v>2522</v>
      </c>
      <c r="I423" s="287"/>
      <c r="J423" s="288"/>
      <c r="K423" s="475"/>
    </row>
    <row r="424" spans="1:11" s="606" customFormat="1" ht="30" x14ac:dyDescent="0.2">
      <c r="A424" s="1304"/>
      <c r="B424" s="1288"/>
      <c r="C424" s="476"/>
      <c r="D424" s="367"/>
      <c r="E424" s="285" t="s">
        <v>4018</v>
      </c>
      <c r="F424" s="285" t="s">
        <v>2757</v>
      </c>
      <c r="G424" s="286">
        <v>2</v>
      </c>
      <c r="H424" s="287" t="s">
        <v>2522</v>
      </c>
      <c r="I424" s="287"/>
      <c r="J424" s="288"/>
      <c r="K424" s="475"/>
    </row>
    <row r="425" spans="1:11" s="606" customFormat="1" x14ac:dyDescent="0.2">
      <c r="A425" s="1304"/>
      <c r="B425" s="1288"/>
      <c r="C425" s="476"/>
      <c r="D425" s="367"/>
      <c r="E425" s="284" t="s">
        <v>4020</v>
      </c>
      <c r="F425" s="285" t="s">
        <v>2892</v>
      </c>
      <c r="G425" s="286"/>
      <c r="H425" s="287"/>
      <c r="I425" s="294"/>
      <c r="J425" s="296"/>
      <c r="K425" s="477"/>
    </row>
    <row r="426" spans="1:11" s="606" customFormat="1" x14ac:dyDescent="0.2">
      <c r="A426" s="1304"/>
      <c r="B426" s="1288"/>
      <c r="C426" s="476"/>
      <c r="D426" s="367"/>
      <c r="E426" s="284" t="s">
        <v>3994</v>
      </c>
      <c r="F426" s="285" t="s">
        <v>2492</v>
      </c>
      <c r="G426" s="318">
        <v>0.3</v>
      </c>
      <c r="H426" s="317" t="s">
        <v>2508</v>
      </c>
      <c r="I426" s="478"/>
      <c r="J426" s="296"/>
      <c r="K426" s="477"/>
    </row>
    <row r="427" spans="1:11" s="606" customFormat="1" ht="30" x14ac:dyDescent="0.2">
      <c r="A427" s="1304"/>
      <c r="B427" s="1288"/>
      <c r="C427" s="476"/>
      <c r="D427" s="367"/>
      <c r="E427" s="284" t="s">
        <v>2790</v>
      </c>
      <c r="F427" s="285" t="s">
        <v>2791</v>
      </c>
      <c r="G427" s="286">
        <v>0.25</v>
      </c>
      <c r="H427" s="287" t="s">
        <v>2522</v>
      </c>
      <c r="I427" s="478"/>
      <c r="J427" s="296"/>
      <c r="K427" s="477"/>
    </row>
    <row r="428" spans="1:11" s="606" customFormat="1" ht="15.75" thickBot="1" x14ac:dyDescent="0.25">
      <c r="A428" s="1305"/>
      <c r="B428" s="1289"/>
      <c r="C428" s="479"/>
      <c r="D428" s="480"/>
      <c r="E428" s="351"/>
      <c r="F428" s="634" t="s">
        <v>2493</v>
      </c>
      <c r="G428" s="635"/>
      <c r="H428" s="328" t="s">
        <v>2675</v>
      </c>
      <c r="I428" s="328" t="s">
        <v>2893</v>
      </c>
      <c r="J428" s="525" t="s">
        <v>2894</v>
      </c>
      <c r="K428" s="411" t="s">
        <v>2714</v>
      </c>
    </row>
    <row r="429" spans="1:11" s="606" customFormat="1" x14ac:dyDescent="0.2">
      <c r="A429" s="1303" t="s">
        <v>2895</v>
      </c>
      <c r="B429" s="1287" t="s">
        <v>2896</v>
      </c>
      <c r="C429" s="417" t="s">
        <v>2739</v>
      </c>
      <c r="D429" s="375" t="s">
        <v>2740</v>
      </c>
      <c r="E429" s="453" t="s">
        <v>4026</v>
      </c>
      <c r="F429" s="453" t="s">
        <v>2818</v>
      </c>
      <c r="G429" s="302">
        <v>1.68</v>
      </c>
      <c r="H429" s="456" t="s">
        <v>2485</v>
      </c>
      <c r="I429" s="481"/>
      <c r="J429" s="482"/>
      <c r="K429" s="305"/>
    </row>
    <row r="430" spans="1:11" s="606" customFormat="1" x14ac:dyDescent="0.2">
      <c r="A430" s="1304"/>
      <c r="B430" s="1288"/>
      <c r="C430" s="287" t="s">
        <v>2741</v>
      </c>
      <c r="D430" s="285" t="s">
        <v>2742</v>
      </c>
      <c r="E430" s="446" t="s">
        <v>3990</v>
      </c>
      <c r="F430" s="364" t="s">
        <v>2486</v>
      </c>
      <c r="G430" s="293">
        <v>1.68</v>
      </c>
      <c r="H430" s="294" t="s">
        <v>2485</v>
      </c>
      <c r="I430" s="483"/>
      <c r="J430" s="484"/>
      <c r="K430" s="308"/>
    </row>
    <row r="431" spans="1:11" s="606" customFormat="1" x14ac:dyDescent="0.2">
      <c r="A431" s="1304"/>
      <c r="B431" s="1288"/>
      <c r="C431" s="476"/>
      <c r="D431" s="367"/>
      <c r="E431" s="284" t="s">
        <v>3991</v>
      </c>
      <c r="F431" s="285" t="s">
        <v>2487</v>
      </c>
      <c r="G431" s="286">
        <v>1.68</v>
      </c>
      <c r="H431" s="287" t="s">
        <v>2485</v>
      </c>
      <c r="I431" s="483"/>
      <c r="J431" s="484"/>
      <c r="K431" s="308"/>
    </row>
    <row r="432" spans="1:11" s="606" customFormat="1" ht="30" x14ac:dyDescent="0.2">
      <c r="A432" s="1304"/>
      <c r="B432" s="1288"/>
      <c r="C432" s="476"/>
      <c r="D432" s="367"/>
      <c r="E432" s="284" t="s">
        <v>4027</v>
      </c>
      <c r="F432" s="285" t="s">
        <v>2819</v>
      </c>
      <c r="G432" s="286">
        <v>1.18</v>
      </c>
      <c r="H432" s="287" t="s">
        <v>710</v>
      </c>
      <c r="I432" s="483"/>
      <c r="J432" s="484"/>
      <c r="K432" s="308"/>
    </row>
    <row r="433" spans="1:11" s="606" customFormat="1" x14ac:dyDescent="0.2">
      <c r="A433" s="1304"/>
      <c r="B433" s="1288"/>
      <c r="C433" s="476"/>
      <c r="D433" s="367"/>
      <c r="E433" s="284" t="s">
        <v>3996</v>
      </c>
      <c r="F433" s="285" t="s">
        <v>2504</v>
      </c>
      <c r="G433" s="286">
        <v>1.18</v>
      </c>
      <c r="H433" s="287" t="s">
        <v>710</v>
      </c>
      <c r="I433" s="483"/>
      <c r="J433" s="484"/>
      <c r="K433" s="308"/>
    </row>
    <row r="434" spans="1:11" s="606" customFormat="1" x14ac:dyDescent="0.2">
      <c r="A434" s="1304"/>
      <c r="B434" s="1288"/>
      <c r="C434" s="476"/>
      <c r="D434" s="367"/>
      <c r="E434" s="284" t="s">
        <v>3997</v>
      </c>
      <c r="F434" s="285" t="s">
        <v>2505</v>
      </c>
      <c r="G434" s="286">
        <v>1.18</v>
      </c>
      <c r="H434" s="287" t="s">
        <v>710</v>
      </c>
      <c r="I434" s="483"/>
      <c r="J434" s="484"/>
      <c r="K434" s="308"/>
    </row>
    <row r="435" spans="1:11" s="606" customFormat="1" x14ac:dyDescent="0.2">
      <c r="A435" s="1304"/>
      <c r="B435" s="1288"/>
      <c r="C435" s="347"/>
      <c r="D435" s="367"/>
      <c r="E435" s="285"/>
      <c r="F435" s="485" t="s">
        <v>2506</v>
      </c>
      <c r="G435" s="486"/>
      <c r="H435" s="452"/>
      <c r="I435" s="452"/>
      <c r="J435" s="487"/>
      <c r="K435" s="387"/>
    </row>
    <row r="436" spans="1:11" s="606" customFormat="1" x14ac:dyDescent="0.2">
      <c r="A436" s="1304"/>
      <c r="B436" s="1288"/>
      <c r="C436" s="461"/>
      <c r="D436" s="367"/>
      <c r="E436" s="317" t="s">
        <v>2963</v>
      </c>
      <c r="F436" s="452" t="s">
        <v>2510</v>
      </c>
      <c r="G436" s="318">
        <v>0.93</v>
      </c>
      <c r="H436" s="287" t="s">
        <v>710</v>
      </c>
      <c r="I436" s="287"/>
      <c r="J436" s="288"/>
      <c r="K436" s="289"/>
    </row>
    <row r="437" spans="1:11" s="606" customFormat="1" x14ac:dyDescent="0.2">
      <c r="A437" s="1304"/>
      <c r="B437" s="1288"/>
      <c r="C437" s="461"/>
      <c r="D437" s="367"/>
      <c r="E437" s="285"/>
      <c r="F437" s="488" t="s">
        <v>2488</v>
      </c>
      <c r="G437" s="489"/>
      <c r="H437" s="287"/>
      <c r="I437" s="287"/>
      <c r="J437" s="288"/>
      <c r="K437" s="289"/>
    </row>
    <row r="438" spans="1:11" s="606" customFormat="1" x14ac:dyDescent="0.2">
      <c r="A438" s="1304"/>
      <c r="B438" s="1288"/>
      <c r="C438" s="461"/>
      <c r="D438" s="367"/>
      <c r="E438" s="284" t="s">
        <v>4002</v>
      </c>
      <c r="F438" s="285" t="s">
        <v>2516</v>
      </c>
      <c r="G438" s="286">
        <v>0.31</v>
      </c>
      <c r="H438" s="287" t="s">
        <v>2870</v>
      </c>
      <c r="I438" s="279"/>
      <c r="J438" s="363"/>
      <c r="K438" s="282"/>
    </row>
    <row r="439" spans="1:11" s="606" customFormat="1" x14ac:dyDescent="0.2">
      <c r="A439" s="1304"/>
      <c r="B439" s="1288"/>
      <c r="C439" s="461"/>
      <c r="D439" s="367"/>
      <c r="E439" s="284" t="s">
        <v>4003</v>
      </c>
      <c r="F439" s="285" t="s">
        <v>2518</v>
      </c>
      <c r="G439" s="286">
        <v>0.5</v>
      </c>
      <c r="H439" s="287" t="s">
        <v>2522</v>
      </c>
      <c r="I439" s="279"/>
      <c r="J439" s="363"/>
      <c r="K439" s="282"/>
    </row>
    <row r="440" spans="1:11" s="606" customFormat="1" ht="30" x14ac:dyDescent="0.2">
      <c r="A440" s="1304"/>
      <c r="B440" s="1288"/>
      <c r="C440" s="476"/>
      <c r="D440" s="367"/>
      <c r="E440" s="285" t="s">
        <v>4017</v>
      </c>
      <c r="F440" s="285" t="s">
        <v>2756</v>
      </c>
      <c r="G440" s="286">
        <v>0.45</v>
      </c>
      <c r="H440" s="287" t="s">
        <v>2517</v>
      </c>
      <c r="I440" s="287"/>
      <c r="J440" s="288"/>
      <c r="K440" s="289"/>
    </row>
    <row r="441" spans="1:11" s="606" customFormat="1" ht="30" x14ac:dyDescent="0.2">
      <c r="A441" s="1304"/>
      <c r="B441" s="1288"/>
      <c r="C441" s="461"/>
      <c r="D441" s="367"/>
      <c r="E441" s="285" t="s">
        <v>4018</v>
      </c>
      <c r="F441" s="285" t="s">
        <v>2757</v>
      </c>
      <c r="G441" s="286">
        <v>2</v>
      </c>
      <c r="H441" s="287" t="s">
        <v>2517</v>
      </c>
      <c r="I441" s="287"/>
      <c r="J441" s="288"/>
      <c r="K441" s="289"/>
    </row>
    <row r="442" spans="1:11" s="606" customFormat="1" ht="30" x14ac:dyDescent="0.2">
      <c r="A442" s="1304"/>
      <c r="B442" s="1288"/>
      <c r="C442" s="461"/>
      <c r="D442" s="367"/>
      <c r="E442" s="285" t="s">
        <v>2897</v>
      </c>
      <c r="F442" s="285" t="s">
        <v>2898</v>
      </c>
      <c r="G442" s="489">
        <v>0.99</v>
      </c>
      <c r="H442" s="287" t="s">
        <v>2517</v>
      </c>
      <c r="I442" s="287"/>
      <c r="J442" s="288"/>
      <c r="K442" s="289"/>
    </row>
    <row r="443" spans="1:11" s="606" customFormat="1" x14ac:dyDescent="0.2">
      <c r="A443" s="1304"/>
      <c r="B443" s="1288"/>
      <c r="C443" s="476"/>
      <c r="D443" s="490"/>
      <c r="E443" s="284" t="s">
        <v>3994</v>
      </c>
      <c r="F443" s="285" t="s">
        <v>2492</v>
      </c>
      <c r="G443" s="318">
        <v>0.3</v>
      </c>
      <c r="H443" s="317" t="s">
        <v>2503</v>
      </c>
      <c r="I443" s="287"/>
      <c r="J443" s="288"/>
      <c r="K443" s="289"/>
    </row>
    <row r="444" spans="1:11" s="606" customFormat="1" x14ac:dyDescent="0.2">
      <c r="A444" s="1304"/>
      <c r="B444" s="1288"/>
      <c r="C444" s="476"/>
      <c r="D444" s="367"/>
      <c r="E444" s="284" t="s">
        <v>4008</v>
      </c>
      <c r="F444" s="366" t="s">
        <v>2555</v>
      </c>
      <c r="G444" s="278">
        <v>1</v>
      </c>
      <c r="H444" s="279" t="s">
        <v>2503</v>
      </c>
      <c r="I444" s="287"/>
      <c r="J444" s="288"/>
      <c r="K444" s="289"/>
    </row>
    <row r="445" spans="1:11" s="606" customFormat="1" x14ac:dyDescent="0.2">
      <c r="A445" s="1304"/>
      <c r="B445" s="1288"/>
      <c r="C445" s="461"/>
      <c r="D445" s="367"/>
      <c r="E445" s="337" t="s">
        <v>4029</v>
      </c>
      <c r="F445" s="337" t="s">
        <v>2899</v>
      </c>
      <c r="G445" s="489">
        <v>0.31</v>
      </c>
      <c r="H445" s="287" t="s">
        <v>2900</v>
      </c>
      <c r="I445" s="287"/>
      <c r="J445" s="288"/>
      <c r="K445" s="289"/>
    </row>
    <row r="446" spans="1:11" s="606" customFormat="1" ht="30" x14ac:dyDescent="0.2">
      <c r="A446" s="1304"/>
      <c r="B446" s="1288"/>
      <c r="C446" s="491"/>
      <c r="D446" s="492"/>
      <c r="E446" s="284" t="s">
        <v>2790</v>
      </c>
      <c r="F446" s="285" t="s">
        <v>2791</v>
      </c>
      <c r="G446" s="286">
        <v>0.25</v>
      </c>
      <c r="H446" s="287" t="s">
        <v>2522</v>
      </c>
      <c r="I446" s="287"/>
      <c r="J446" s="288"/>
      <c r="K446" s="289"/>
    </row>
    <row r="447" spans="1:11" s="606" customFormat="1" ht="15.75" thickBot="1" x14ac:dyDescent="0.25">
      <c r="A447" s="1305"/>
      <c r="B447" s="1289"/>
      <c r="C447" s="493"/>
      <c r="D447" s="494"/>
      <c r="E447" s="636"/>
      <c r="F447" s="634" t="s">
        <v>2493</v>
      </c>
      <c r="G447" s="635"/>
      <c r="H447" s="328" t="s">
        <v>2711</v>
      </c>
      <c r="I447" s="328" t="s">
        <v>2901</v>
      </c>
      <c r="J447" s="525" t="s">
        <v>2902</v>
      </c>
      <c r="K447" s="411" t="s">
        <v>2714</v>
      </c>
    </row>
    <row r="448" spans="1:11" s="606" customFormat="1" x14ac:dyDescent="0.2">
      <c r="A448" s="1303" t="s">
        <v>2903</v>
      </c>
      <c r="B448" s="1287" t="s">
        <v>2904</v>
      </c>
      <c r="C448" s="495" t="s">
        <v>2905</v>
      </c>
      <c r="D448" s="496" t="s">
        <v>2906</v>
      </c>
      <c r="E448" s="453" t="s">
        <v>4026</v>
      </c>
      <c r="F448" s="453" t="s">
        <v>2818</v>
      </c>
      <c r="G448" s="302">
        <v>1.68</v>
      </c>
      <c r="H448" s="456" t="s">
        <v>2485</v>
      </c>
      <c r="I448" s="481"/>
      <c r="J448" s="482"/>
      <c r="K448" s="378"/>
    </row>
    <row r="449" spans="1:11" s="606" customFormat="1" x14ac:dyDescent="0.2">
      <c r="A449" s="1304"/>
      <c r="B449" s="1288"/>
      <c r="C449" s="497" t="s">
        <v>2907</v>
      </c>
      <c r="D449" s="320" t="s">
        <v>2746</v>
      </c>
      <c r="E449" s="284" t="s">
        <v>3990</v>
      </c>
      <c r="F449" s="285" t="s">
        <v>2486</v>
      </c>
      <c r="G449" s="286">
        <v>1.68</v>
      </c>
      <c r="H449" s="287" t="s">
        <v>2485</v>
      </c>
      <c r="I449" s="483"/>
      <c r="J449" s="484"/>
      <c r="K449" s="381"/>
    </row>
    <row r="450" spans="1:11" s="606" customFormat="1" x14ac:dyDescent="0.2">
      <c r="A450" s="1304"/>
      <c r="B450" s="1288"/>
      <c r="C450" s="491"/>
      <c r="D450" s="492"/>
      <c r="E450" s="284" t="s">
        <v>3991</v>
      </c>
      <c r="F450" s="285" t="s">
        <v>2487</v>
      </c>
      <c r="G450" s="286">
        <v>1.68</v>
      </c>
      <c r="H450" s="287" t="s">
        <v>2485</v>
      </c>
      <c r="I450" s="483"/>
      <c r="J450" s="484"/>
      <c r="K450" s="381"/>
    </row>
    <row r="451" spans="1:11" s="606" customFormat="1" ht="30" x14ac:dyDescent="0.2">
      <c r="A451" s="1304"/>
      <c r="B451" s="1288"/>
      <c r="C451" s="491"/>
      <c r="D451" s="492"/>
      <c r="E451" s="284" t="s">
        <v>4027</v>
      </c>
      <c r="F451" s="285" t="s">
        <v>2819</v>
      </c>
      <c r="G451" s="286">
        <v>1.18</v>
      </c>
      <c r="H451" s="287" t="s">
        <v>2531</v>
      </c>
      <c r="I451" s="483"/>
      <c r="J451" s="484"/>
      <c r="K451" s="381"/>
    </row>
    <row r="452" spans="1:11" s="606" customFormat="1" x14ac:dyDescent="0.2">
      <c r="A452" s="1304"/>
      <c r="B452" s="1288"/>
      <c r="C452" s="498"/>
      <c r="D452" s="492"/>
      <c r="E452" s="284" t="s">
        <v>3996</v>
      </c>
      <c r="F452" s="285" t="s">
        <v>2504</v>
      </c>
      <c r="G452" s="286">
        <v>1.18</v>
      </c>
      <c r="H452" s="287" t="s">
        <v>2531</v>
      </c>
      <c r="I452" s="483"/>
      <c r="J452" s="484"/>
      <c r="K452" s="381"/>
    </row>
    <row r="453" spans="1:11" s="606" customFormat="1" x14ac:dyDescent="0.2">
      <c r="A453" s="1304"/>
      <c r="B453" s="1288"/>
      <c r="C453" s="498"/>
      <c r="D453" s="492"/>
      <c r="E453" s="284" t="s">
        <v>3997</v>
      </c>
      <c r="F453" s="285" t="s">
        <v>2505</v>
      </c>
      <c r="G453" s="286">
        <v>1.18</v>
      </c>
      <c r="H453" s="287" t="s">
        <v>2531</v>
      </c>
      <c r="I453" s="483"/>
      <c r="J453" s="484"/>
      <c r="K453" s="381"/>
    </row>
    <row r="454" spans="1:11" s="606" customFormat="1" x14ac:dyDescent="0.2">
      <c r="A454" s="1304"/>
      <c r="B454" s="1288"/>
      <c r="C454" s="499"/>
      <c r="D454" s="347"/>
      <c r="E454" s="320"/>
      <c r="F454" s="488" t="s">
        <v>2506</v>
      </c>
      <c r="G454" s="318"/>
      <c r="H454" s="287"/>
      <c r="I454" s="287"/>
      <c r="J454" s="363"/>
      <c r="K454" s="500"/>
    </row>
    <row r="455" spans="1:11" s="606" customFormat="1" x14ac:dyDescent="0.2">
      <c r="A455" s="1304"/>
      <c r="B455" s="1288"/>
      <c r="C455" s="501"/>
      <c r="D455" s="492"/>
      <c r="E455" s="317" t="s">
        <v>2963</v>
      </c>
      <c r="F455" s="452" t="s">
        <v>2510</v>
      </c>
      <c r="G455" s="318">
        <v>0.93</v>
      </c>
      <c r="H455" s="287" t="s">
        <v>2503</v>
      </c>
      <c r="I455" s="279"/>
      <c r="J455" s="363"/>
      <c r="K455" s="502"/>
    </row>
    <row r="456" spans="1:11" s="606" customFormat="1" x14ac:dyDescent="0.2">
      <c r="A456" s="1304"/>
      <c r="B456" s="1288"/>
      <c r="C456" s="501"/>
      <c r="D456" s="492"/>
      <c r="E456" s="320"/>
      <c r="F456" s="485" t="s">
        <v>2488</v>
      </c>
      <c r="G456" s="486"/>
      <c r="H456" s="503"/>
      <c r="I456" s="503"/>
      <c r="J456" s="504"/>
      <c r="K456" s="502"/>
    </row>
    <row r="457" spans="1:11" s="606" customFormat="1" x14ac:dyDescent="0.2">
      <c r="A457" s="1304"/>
      <c r="B457" s="1288"/>
      <c r="C457" s="501"/>
      <c r="D457" s="492"/>
      <c r="E457" s="284" t="s">
        <v>4002</v>
      </c>
      <c r="F457" s="285" t="s">
        <v>2516</v>
      </c>
      <c r="G457" s="286">
        <v>0.31</v>
      </c>
      <c r="H457" s="287" t="s">
        <v>2870</v>
      </c>
      <c r="I457" s="503"/>
      <c r="J457" s="504"/>
      <c r="K457" s="502"/>
    </row>
    <row r="458" spans="1:11" s="606" customFormat="1" x14ac:dyDescent="0.2">
      <c r="A458" s="1304"/>
      <c r="B458" s="1288"/>
      <c r="C458" s="501"/>
      <c r="D458" s="490"/>
      <c r="E458" s="284" t="s">
        <v>3994</v>
      </c>
      <c r="F458" s="285" t="s">
        <v>2492</v>
      </c>
      <c r="G458" s="318">
        <v>0.3</v>
      </c>
      <c r="H458" s="317" t="s">
        <v>2503</v>
      </c>
      <c r="I458" s="287"/>
      <c r="J458" s="288"/>
      <c r="K458" s="502"/>
    </row>
    <row r="459" spans="1:11" s="606" customFormat="1" x14ac:dyDescent="0.2">
      <c r="A459" s="1304"/>
      <c r="B459" s="1288"/>
      <c r="C459" s="501"/>
      <c r="D459" s="422"/>
      <c r="E459" s="284" t="s">
        <v>4016</v>
      </c>
      <c r="F459" s="285" t="s">
        <v>2755</v>
      </c>
      <c r="G459" s="286">
        <v>2</v>
      </c>
      <c r="H459" s="287" t="s">
        <v>2703</v>
      </c>
      <c r="I459" s="287"/>
      <c r="J459" s="288"/>
      <c r="K459" s="505"/>
    </row>
    <row r="460" spans="1:11" s="606" customFormat="1" ht="15.75" thickBot="1" x14ac:dyDescent="0.25">
      <c r="A460" s="1305"/>
      <c r="B460" s="1289"/>
      <c r="C460" s="506"/>
      <c r="D460" s="425"/>
      <c r="E460" s="535"/>
      <c r="F460" s="440" t="s">
        <v>2493</v>
      </c>
      <c r="G460" s="507"/>
      <c r="H460" s="328" t="s">
        <v>2675</v>
      </c>
      <c r="I460" s="508">
        <v>5.91</v>
      </c>
      <c r="J460" s="509" t="s">
        <v>2908</v>
      </c>
      <c r="K460" s="411" t="s">
        <v>2714</v>
      </c>
    </row>
    <row r="461" spans="1:11" s="606" customFormat="1" x14ac:dyDescent="0.2">
      <c r="A461" s="1303" t="s">
        <v>2909</v>
      </c>
      <c r="B461" s="1287" t="s">
        <v>2910</v>
      </c>
      <c r="C461" s="510" t="s">
        <v>2807</v>
      </c>
      <c r="D461" s="496" t="s">
        <v>2808</v>
      </c>
      <c r="E461" s="437" t="s">
        <v>4030</v>
      </c>
      <c r="F461" s="453" t="s">
        <v>2911</v>
      </c>
      <c r="G461" s="302">
        <v>1.3</v>
      </c>
      <c r="H461" s="456" t="s">
        <v>710</v>
      </c>
      <c r="I461" s="511"/>
      <c r="J461" s="512"/>
      <c r="K461" s="513"/>
    </row>
    <row r="462" spans="1:11" s="606" customFormat="1" x14ac:dyDescent="0.2">
      <c r="A462" s="1304"/>
      <c r="B462" s="1288"/>
      <c r="C462" s="514" t="s">
        <v>2809</v>
      </c>
      <c r="D462" s="321" t="s">
        <v>2810</v>
      </c>
      <c r="E462" s="337" t="s">
        <v>4023</v>
      </c>
      <c r="F462" s="337" t="s">
        <v>2912</v>
      </c>
      <c r="G462" s="286">
        <v>1.3</v>
      </c>
      <c r="H462" s="287" t="s">
        <v>710</v>
      </c>
      <c r="I462" s="458"/>
      <c r="J462" s="459"/>
      <c r="K462" s="387"/>
    </row>
    <row r="463" spans="1:11" s="606" customFormat="1" x14ac:dyDescent="0.2">
      <c r="A463" s="1304"/>
      <c r="B463" s="1288"/>
      <c r="C463" s="514"/>
      <c r="D463" s="321"/>
      <c r="E463" s="337" t="s">
        <v>4024</v>
      </c>
      <c r="F463" s="337" t="s">
        <v>2913</v>
      </c>
      <c r="G463" s="286">
        <v>1.3</v>
      </c>
      <c r="H463" s="287" t="s">
        <v>710</v>
      </c>
      <c r="I463" s="458"/>
      <c r="J463" s="459"/>
      <c r="K463" s="387"/>
    </row>
    <row r="464" spans="1:11" s="606" customFormat="1" x14ac:dyDescent="0.2">
      <c r="A464" s="1304"/>
      <c r="B464" s="1288"/>
      <c r="C464" s="501"/>
      <c r="D464" s="422"/>
      <c r="E464" s="337" t="s">
        <v>3992</v>
      </c>
      <c r="F464" s="338" t="s">
        <v>3993</v>
      </c>
      <c r="G464" s="286">
        <v>1.5</v>
      </c>
      <c r="H464" s="294" t="s">
        <v>710</v>
      </c>
      <c r="I464" s="356"/>
      <c r="J464" s="357"/>
      <c r="K464" s="391"/>
    </row>
    <row r="465" spans="1:11" s="606" customFormat="1" ht="15.75" thickBot="1" x14ac:dyDescent="0.25">
      <c r="A465" s="1305"/>
      <c r="B465" s="1289"/>
      <c r="C465" s="478"/>
      <c r="D465" s="515"/>
      <c r="E465" s="338"/>
      <c r="F465" s="369" t="s">
        <v>2493</v>
      </c>
      <c r="G465" s="633"/>
      <c r="H465" s="370" t="s">
        <v>2811</v>
      </c>
      <c r="I465" s="370" t="s">
        <v>2914</v>
      </c>
      <c r="J465" s="627" t="s">
        <v>2915</v>
      </c>
      <c r="K465" s="373">
        <v>1</v>
      </c>
    </row>
    <row r="466" spans="1:11" s="606" customFormat="1" ht="30" x14ac:dyDescent="0.2">
      <c r="A466" s="1303" t="s">
        <v>2916</v>
      </c>
      <c r="B466" s="1287" t="s">
        <v>2917</v>
      </c>
      <c r="C466" s="510" t="s">
        <v>2918</v>
      </c>
      <c r="D466" s="496" t="s">
        <v>2919</v>
      </c>
      <c r="E466" s="437" t="s">
        <v>4026</v>
      </c>
      <c r="F466" s="415" t="s">
        <v>2818</v>
      </c>
      <c r="G466" s="416">
        <v>1.68</v>
      </c>
      <c r="H466" s="417" t="s">
        <v>2485</v>
      </c>
      <c r="I466" s="516"/>
      <c r="J466" s="517"/>
      <c r="K466" s="513"/>
    </row>
    <row r="467" spans="1:11" s="606" customFormat="1" x14ac:dyDescent="0.2">
      <c r="A467" s="1304"/>
      <c r="B467" s="1288"/>
      <c r="C467" s="497" t="s">
        <v>2920</v>
      </c>
      <c r="D467" s="320" t="s">
        <v>2774</v>
      </c>
      <c r="E467" s="284" t="s">
        <v>3990</v>
      </c>
      <c r="F467" s="421" t="s">
        <v>2486</v>
      </c>
      <c r="G467" s="293">
        <v>1.68</v>
      </c>
      <c r="H467" s="294" t="s">
        <v>2485</v>
      </c>
      <c r="I467" s="483"/>
      <c r="J467" s="484"/>
      <c r="K467" s="381"/>
    </row>
    <row r="468" spans="1:11" s="606" customFormat="1" x14ac:dyDescent="0.2">
      <c r="A468" s="1304"/>
      <c r="B468" s="1288"/>
      <c r="C468" s="497" t="s">
        <v>2921</v>
      </c>
      <c r="D468" s="320" t="s">
        <v>2776</v>
      </c>
      <c r="E468" s="284" t="s">
        <v>3991</v>
      </c>
      <c r="F468" s="406" t="s">
        <v>2487</v>
      </c>
      <c r="G468" s="286">
        <v>1.68</v>
      </c>
      <c r="H468" s="287" t="s">
        <v>2485</v>
      </c>
      <c r="I468" s="483"/>
      <c r="J468" s="484"/>
      <c r="K468" s="381"/>
    </row>
    <row r="469" spans="1:11" s="606" customFormat="1" ht="30" x14ac:dyDescent="0.2">
      <c r="A469" s="1304"/>
      <c r="B469" s="1288"/>
      <c r="C469" s="518" t="s">
        <v>2922</v>
      </c>
      <c r="D469" s="321" t="s">
        <v>2778</v>
      </c>
      <c r="E469" s="284" t="s">
        <v>4027</v>
      </c>
      <c r="F469" s="406" t="s">
        <v>2819</v>
      </c>
      <c r="G469" s="286">
        <v>1.18</v>
      </c>
      <c r="H469" s="287" t="s">
        <v>2531</v>
      </c>
      <c r="I469" s="483"/>
      <c r="J469" s="484"/>
      <c r="K469" s="381"/>
    </row>
    <row r="470" spans="1:11" s="606" customFormat="1" x14ac:dyDescent="0.2">
      <c r="A470" s="1304"/>
      <c r="B470" s="1288"/>
      <c r="C470" s="497" t="s">
        <v>2923</v>
      </c>
      <c r="D470" s="320" t="s">
        <v>2782</v>
      </c>
      <c r="E470" s="284" t="s">
        <v>3996</v>
      </c>
      <c r="F470" s="406" t="s">
        <v>2504</v>
      </c>
      <c r="G470" s="286">
        <v>1.18</v>
      </c>
      <c r="H470" s="287" t="s">
        <v>2531</v>
      </c>
      <c r="I470" s="483"/>
      <c r="J470" s="484"/>
      <c r="K470" s="381"/>
    </row>
    <row r="471" spans="1:11" s="606" customFormat="1" ht="30" x14ac:dyDescent="0.2">
      <c r="A471" s="1304"/>
      <c r="B471" s="1288"/>
      <c r="C471" s="497" t="s">
        <v>2924</v>
      </c>
      <c r="D471" s="515" t="s">
        <v>2925</v>
      </c>
      <c r="E471" s="284" t="s">
        <v>3997</v>
      </c>
      <c r="F471" s="406" t="s">
        <v>2505</v>
      </c>
      <c r="G471" s="286">
        <v>1.18</v>
      </c>
      <c r="H471" s="287" t="s">
        <v>2531</v>
      </c>
      <c r="I471" s="483"/>
      <c r="J471" s="484"/>
      <c r="K471" s="381"/>
    </row>
    <row r="472" spans="1:11" s="606" customFormat="1" x14ac:dyDescent="0.2">
      <c r="A472" s="1304"/>
      <c r="B472" s="1288"/>
      <c r="C472" s="497" t="s">
        <v>2779</v>
      </c>
      <c r="D472" s="320" t="s">
        <v>2926</v>
      </c>
      <c r="E472" s="337"/>
      <c r="F472" s="519" t="s">
        <v>2927</v>
      </c>
      <c r="G472" s="520"/>
      <c r="H472" s="279"/>
      <c r="I472" s="279"/>
      <c r="J472" s="363"/>
      <c r="K472" s="282"/>
    </row>
    <row r="473" spans="1:11" s="606" customFormat="1" x14ac:dyDescent="0.2">
      <c r="A473" s="1304"/>
      <c r="B473" s="1288"/>
      <c r="C473" s="497" t="s">
        <v>2928</v>
      </c>
      <c r="D473" s="320" t="s">
        <v>2789</v>
      </c>
      <c r="E473" s="533" t="s">
        <v>4031</v>
      </c>
      <c r="F473" s="637" t="s">
        <v>4032</v>
      </c>
      <c r="G473" s="520">
        <v>0.63</v>
      </c>
      <c r="H473" s="279" t="s">
        <v>2929</v>
      </c>
      <c r="I473" s="279"/>
      <c r="J473" s="363"/>
      <c r="K473" s="282"/>
    </row>
    <row r="474" spans="1:11" s="606" customFormat="1" ht="30" x14ac:dyDescent="0.2">
      <c r="A474" s="1304"/>
      <c r="B474" s="1288"/>
      <c r="C474" s="497" t="s">
        <v>2930</v>
      </c>
      <c r="D474" s="320" t="s">
        <v>2793</v>
      </c>
      <c r="E474" s="320" t="s">
        <v>3123</v>
      </c>
      <c r="F474" s="638" t="s">
        <v>4019</v>
      </c>
      <c r="G474" s="520">
        <v>1.1200000000000001</v>
      </c>
      <c r="H474" s="279" t="s">
        <v>2929</v>
      </c>
      <c r="I474" s="279"/>
      <c r="J474" s="363"/>
      <c r="K474" s="282"/>
    </row>
    <row r="475" spans="1:11" s="606" customFormat="1" x14ac:dyDescent="0.2">
      <c r="A475" s="1304"/>
      <c r="B475" s="1288"/>
      <c r="C475" s="497" t="s">
        <v>2931</v>
      </c>
      <c r="D475" s="320" t="s">
        <v>2795</v>
      </c>
      <c r="E475" s="337"/>
      <c r="F475" s="521" t="s">
        <v>2488</v>
      </c>
      <c r="G475" s="489"/>
      <c r="H475" s="287"/>
      <c r="I475" s="279"/>
      <c r="J475" s="363"/>
      <c r="K475" s="282"/>
    </row>
    <row r="476" spans="1:11" s="606" customFormat="1" x14ac:dyDescent="0.2">
      <c r="A476" s="1304"/>
      <c r="B476" s="1288"/>
      <c r="C476" s="497" t="s">
        <v>2932</v>
      </c>
      <c r="D476" s="320" t="s">
        <v>2797</v>
      </c>
      <c r="E476" s="284" t="s">
        <v>4020</v>
      </c>
      <c r="F476" s="406" t="s">
        <v>2892</v>
      </c>
      <c r="G476" s="286">
        <v>0.87</v>
      </c>
      <c r="H476" s="287" t="s">
        <v>2934</v>
      </c>
      <c r="I476" s="287"/>
      <c r="J476" s="288"/>
      <c r="K476" s="289"/>
    </row>
    <row r="477" spans="1:11" s="606" customFormat="1" ht="30" x14ac:dyDescent="0.2">
      <c r="A477" s="1304"/>
      <c r="B477" s="1288"/>
      <c r="C477" s="497" t="s">
        <v>2933</v>
      </c>
      <c r="D477" s="320" t="s">
        <v>2801</v>
      </c>
      <c r="E477" s="285" t="s">
        <v>4017</v>
      </c>
      <c r="F477" s="406" t="s">
        <v>2756</v>
      </c>
      <c r="G477" s="286">
        <v>0.45</v>
      </c>
      <c r="H477" s="287" t="s">
        <v>2937</v>
      </c>
      <c r="I477" s="287"/>
      <c r="J477" s="288"/>
      <c r="K477" s="289"/>
    </row>
    <row r="478" spans="1:11" s="606" customFormat="1" ht="30" x14ac:dyDescent="0.2">
      <c r="A478" s="1304"/>
      <c r="B478" s="1288"/>
      <c r="C478" s="497" t="s">
        <v>2935</v>
      </c>
      <c r="D478" s="320" t="s">
        <v>2936</v>
      </c>
      <c r="E478" s="285" t="s">
        <v>4018</v>
      </c>
      <c r="F478" s="406" t="s">
        <v>2757</v>
      </c>
      <c r="G478" s="286">
        <v>2</v>
      </c>
      <c r="H478" s="287" t="s">
        <v>2937</v>
      </c>
      <c r="I478" s="287"/>
      <c r="J478" s="288"/>
      <c r="K478" s="289"/>
    </row>
    <row r="479" spans="1:11" s="606" customFormat="1" ht="30" x14ac:dyDescent="0.2">
      <c r="A479" s="1304"/>
      <c r="B479" s="1288"/>
      <c r="C479" s="337" t="s">
        <v>2763</v>
      </c>
      <c r="D479" s="337" t="s">
        <v>2764</v>
      </c>
      <c r="E479" s="284" t="s">
        <v>2790</v>
      </c>
      <c r="F479" s="406" t="s">
        <v>2791</v>
      </c>
      <c r="G479" s="286">
        <v>0.25</v>
      </c>
      <c r="H479" s="287" t="s">
        <v>2938</v>
      </c>
      <c r="I479" s="287"/>
      <c r="J479" s="288"/>
      <c r="K479" s="289"/>
    </row>
    <row r="480" spans="1:11" s="606" customFormat="1" x14ac:dyDescent="0.2">
      <c r="A480" s="1304"/>
      <c r="B480" s="1288"/>
      <c r="C480" s="337" t="s">
        <v>2765</v>
      </c>
      <c r="D480" s="320" t="s">
        <v>2766</v>
      </c>
      <c r="E480" s="284" t="s">
        <v>2790</v>
      </c>
      <c r="F480" s="450" t="s">
        <v>2939</v>
      </c>
      <c r="G480" s="286">
        <v>0.1</v>
      </c>
      <c r="H480" s="287" t="s">
        <v>2938</v>
      </c>
      <c r="I480" s="287"/>
      <c r="J480" s="288"/>
      <c r="K480" s="289"/>
    </row>
    <row r="481" spans="1:12" s="606" customFormat="1" x14ac:dyDescent="0.2">
      <c r="A481" s="1304"/>
      <c r="B481" s="1288"/>
      <c r="C481" s="497" t="s">
        <v>2767</v>
      </c>
      <c r="D481" s="320" t="s">
        <v>2768</v>
      </c>
      <c r="E481" s="284"/>
      <c r="F481" s="284"/>
      <c r="G481" s="286"/>
      <c r="H481" s="287"/>
      <c r="I481" s="461"/>
      <c r="J481" s="281"/>
      <c r="K481" s="289"/>
    </row>
    <row r="482" spans="1:12" s="606" customFormat="1" x14ac:dyDescent="0.2">
      <c r="A482" s="1304"/>
      <c r="B482" s="1288"/>
      <c r="C482" s="497" t="s">
        <v>2769</v>
      </c>
      <c r="D482" s="320" t="s">
        <v>2770</v>
      </c>
      <c r="E482" s="337"/>
      <c r="F482" s="522"/>
      <c r="G482" s="489"/>
      <c r="H482" s="379"/>
      <c r="I482" s="379"/>
      <c r="J482" s="380"/>
      <c r="K482" s="289"/>
    </row>
    <row r="483" spans="1:12" s="606" customFormat="1" ht="15.75" thickBot="1" x14ac:dyDescent="0.25">
      <c r="A483" s="1305"/>
      <c r="B483" s="1289"/>
      <c r="C483" s="324"/>
      <c r="D483" s="425"/>
      <c r="E483" s="351"/>
      <c r="F483" s="523" t="s">
        <v>2493</v>
      </c>
      <c r="G483" s="524"/>
      <c r="H483" s="328" t="s">
        <v>2759</v>
      </c>
      <c r="I483" s="328" t="s">
        <v>2940</v>
      </c>
      <c r="J483" s="525" t="s">
        <v>2941</v>
      </c>
      <c r="K483" s="411" t="s">
        <v>2714</v>
      </c>
    </row>
    <row r="484" spans="1:12" s="606" customFormat="1" x14ac:dyDescent="0.2">
      <c r="A484" s="603"/>
      <c r="B484" s="604"/>
      <c r="C484" s="604"/>
      <c r="D484" s="604"/>
      <c r="E484" s="604"/>
      <c r="F484" s="604"/>
      <c r="G484" s="605"/>
      <c r="H484" s="385"/>
      <c r="I484" s="385"/>
      <c r="J484" s="630"/>
      <c r="K484" s="604"/>
    </row>
    <row r="485" spans="1:12" s="606" customFormat="1" ht="15.75" thickBot="1" x14ac:dyDescent="0.25">
      <c r="A485" s="1313" t="s">
        <v>2942</v>
      </c>
      <c r="B485" s="1283"/>
      <c r="C485" s="1283"/>
      <c r="D485" s="1283"/>
      <c r="E485" s="1283"/>
      <c r="F485" s="1283"/>
      <c r="G485" s="1283"/>
      <c r="H485" s="1283"/>
      <c r="I485" s="1283"/>
      <c r="J485" s="1283"/>
      <c r="K485" s="1283"/>
      <c r="L485" s="526"/>
    </row>
    <row r="486" spans="1:12" s="606" customFormat="1" ht="64.5" thickBot="1" x14ac:dyDescent="0.25">
      <c r="A486" s="268" t="s">
        <v>2014</v>
      </c>
      <c r="B486" s="271" t="s">
        <v>2470</v>
      </c>
      <c r="C486" s="639" t="s">
        <v>2471</v>
      </c>
      <c r="D486" s="271" t="s">
        <v>2472</v>
      </c>
      <c r="E486" s="271" t="s">
        <v>2473</v>
      </c>
      <c r="F486" s="271" t="s">
        <v>2943</v>
      </c>
      <c r="G486" s="432" t="s">
        <v>2475</v>
      </c>
      <c r="H486" s="433" t="s">
        <v>2476</v>
      </c>
      <c r="I486" s="434" t="s">
        <v>2477</v>
      </c>
      <c r="J486" s="435" t="s">
        <v>2478</v>
      </c>
      <c r="K486" s="436" t="s">
        <v>2479</v>
      </c>
    </row>
    <row r="487" spans="1:12" s="606" customFormat="1" ht="15.75" customHeight="1" x14ac:dyDescent="0.2">
      <c r="A487" s="1303" t="s">
        <v>2944</v>
      </c>
      <c r="B487" s="1287" t="s">
        <v>2945</v>
      </c>
      <c r="C487" s="640" t="s">
        <v>2946</v>
      </c>
      <c r="D487" s="375" t="s">
        <v>4546</v>
      </c>
      <c r="E487" s="375" t="s">
        <v>4033</v>
      </c>
      <c r="F487" s="375" t="s">
        <v>2947</v>
      </c>
      <c r="G487" s="641">
        <v>1.4</v>
      </c>
      <c r="H487" s="918">
        <v>0.4</v>
      </c>
      <c r="I487" s="643"/>
      <c r="J487" s="644"/>
      <c r="K487" s="645"/>
    </row>
    <row r="488" spans="1:12" s="606" customFormat="1" ht="15.75" x14ac:dyDescent="0.2">
      <c r="A488" s="1304"/>
      <c r="B488" s="1288"/>
      <c r="C488" s="646" t="s">
        <v>2948</v>
      </c>
      <c r="D488" s="285" t="s">
        <v>2949</v>
      </c>
      <c r="E488" s="284" t="s">
        <v>3990</v>
      </c>
      <c r="F488" s="285" t="s">
        <v>2950</v>
      </c>
      <c r="G488" s="286">
        <v>1.68</v>
      </c>
      <c r="H488" s="919">
        <v>0.4</v>
      </c>
      <c r="I488" s="647"/>
      <c r="J488" s="648"/>
      <c r="K488" s="649"/>
    </row>
    <row r="489" spans="1:12" s="606" customFormat="1" ht="30" x14ac:dyDescent="0.2">
      <c r="A489" s="1304"/>
      <c r="B489" s="1288"/>
      <c r="C489" s="646" t="s">
        <v>2951</v>
      </c>
      <c r="D489" s="285" t="s">
        <v>2952</v>
      </c>
      <c r="E489" s="284" t="s">
        <v>3991</v>
      </c>
      <c r="F489" s="406" t="s">
        <v>2487</v>
      </c>
      <c r="G489" s="286">
        <v>1.68</v>
      </c>
      <c r="H489" s="919">
        <v>0.4</v>
      </c>
      <c r="I489" s="290"/>
      <c r="J489" s="288"/>
      <c r="K489" s="319"/>
    </row>
    <row r="490" spans="1:12" s="606" customFormat="1" ht="30" x14ac:dyDescent="0.2">
      <c r="A490" s="1304"/>
      <c r="B490" s="1288"/>
      <c r="C490" s="646" t="s">
        <v>2954</v>
      </c>
      <c r="D490" s="285" t="s">
        <v>4547</v>
      </c>
      <c r="E490" s="285" t="s">
        <v>4034</v>
      </c>
      <c r="F490" s="285" t="s">
        <v>2953</v>
      </c>
      <c r="G490" s="318">
        <v>1.08</v>
      </c>
      <c r="H490" s="920">
        <v>0.5</v>
      </c>
      <c r="I490" s="647"/>
      <c r="J490" s="650"/>
      <c r="K490" s="649"/>
    </row>
    <row r="491" spans="1:12" s="606" customFormat="1" ht="30" x14ac:dyDescent="0.2">
      <c r="A491" s="1304"/>
      <c r="B491" s="1288"/>
      <c r="C491" s="646" t="s">
        <v>2956</v>
      </c>
      <c r="D491" s="285" t="s">
        <v>4548</v>
      </c>
      <c r="E491" s="284" t="s">
        <v>3996</v>
      </c>
      <c r="F491" s="285" t="s">
        <v>2955</v>
      </c>
      <c r="G491" s="318">
        <v>1.18</v>
      </c>
      <c r="H491" s="920">
        <v>0.5</v>
      </c>
      <c r="I491" s="647"/>
      <c r="J491" s="650"/>
      <c r="K491" s="649"/>
    </row>
    <row r="492" spans="1:12" s="606" customFormat="1" ht="15.75" x14ac:dyDescent="0.2">
      <c r="A492" s="1304"/>
      <c r="B492" s="1288"/>
      <c r="C492" s="646" t="s">
        <v>2957</v>
      </c>
      <c r="D492" s="285" t="s">
        <v>2958</v>
      </c>
      <c r="E492" s="284" t="s">
        <v>3997</v>
      </c>
      <c r="F492" s="406" t="s">
        <v>2505</v>
      </c>
      <c r="G492" s="286">
        <v>1.18</v>
      </c>
      <c r="H492" s="919">
        <v>0.6</v>
      </c>
      <c r="I492" s="290"/>
      <c r="J492" s="288"/>
      <c r="K492" s="319"/>
    </row>
    <row r="493" spans="1:12" s="606" customFormat="1" ht="15.75" x14ac:dyDescent="0.2">
      <c r="A493" s="1304"/>
      <c r="B493" s="1288"/>
      <c r="C493" s="320" t="s">
        <v>2959</v>
      </c>
      <c r="D493" s="285" t="s">
        <v>2960</v>
      </c>
      <c r="E493" s="367"/>
      <c r="F493" s="492" t="s">
        <v>2506</v>
      </c>
      <c r="G493" s="651"/>
      <c r="H493" s="476"/>
      <c r="I493" s="652"/>
      <c r="J493" s="653"/>
      <c r="K493" s="654"/>
    </row>
    <row r="494" spans="1:12" s="606" customFormat="1" ht="15.75" x14ac:dyDescent="0.2">
      <c r="A494" s="1304"/>
      <c r="B494" s="1288"/>
      <c r="C494" s="320" t="s">
        <v>4818</v>
      </c>
      <c r="D494" s="916" t="s">
        <v>4819</v>
      </c>
      <c r="E494" s="284" t="s">
        <v>3998</v>
      </c>
      <c r="F494" s="285" t="s">
        <v>2507</v>
      </c>
      <c r="G494" s="286">
        <v>0.75</v>
      </c>
      <c r="H494" s="919">
        <v>0.05</v>
      </c>
      <c r="I494" s="652"/>
      <c r="J494" s="653"/>
      <c r="K494" s="654"/>
    </row>
    <row r="495" spans="1:12" s="606" customFormat="1" ht="15.75" x14ac:dyDescent="0.2">
      <c r="A495" s="1304"/>
      <c r="B495" s="1288"/>
      <c r="C495" s="317" t="s">
        <v>2961</v>
      </c>
      <c r="D495" s="285" t="s">
        <v>2962</v>
      </c>
      <c r="E495" s="284" t="s">
        <v>3999</v>
      </c>
      <c r="F495" s="285" t="s">
        <v>2509</v>
      </c>
      <c r="G495" s="286">
        <v>0.75</v>
      </c>
      <c r="H495" s="919">
        <v>0.05</v>
      </c>
      <c r="I495" s="647"/>
      <c r="J495" s="648"/>
      <c r="K495" s="655"/>
    </row>
    <row r="496" spans="1:12" s="606" customFormat="1" ht="15.75" x14ac:dyDescent="0.2">
      <c r="A496" s="1304"/>
      <c r="B496" s="1288"/>
      <c r="C496" s="646" t="s">
        <v>2964</v>
      </c>
      <c r="D496" s="285" t="s">
        <v>2965</v>
      </c>
      <c r="E496" s="317" t="s">
        <v>2963</v>
      </c>
      <c r="F496" s="317" t="s">
        <v>2510</v>
      </c>
      <c r="G496" s="318">
        <v>0.93</v>
      </c>
      <c r="H496" s="919">
        <v>0.1</v>
      </c>
      <c r="I496" s="317"/>
      <c r="J496" s="316"/>
      <c r="K496" s="537"/>
    </row>
    <row r="497" spans="1:11" s="606" customFormat="1" x14ac:dyDescent="0.2">
      <c r="A497" s="1304"/>
      <c r="B497" s="1288"/>
      <c r="C497" s="320" t="s">
        <v>2966</v>
      </c>
      <c r="D497" s="285" t="s">
        <v>2967</v>
      </c>
      <c r="E497" s="285"/>
      <c r="F497" s="485" t="s">
        <v>2488</v>
      </c>
      <c r="G497" s="318"/>
      <c r="H497" s="317"/>
      <c r="I497" s="317"/>
      <c r="J497" s="316"/>
      <c r="K497" s="537"/>
    </row>
    <row r="498" spans="1:11" s="606" customFormat="1" ht="15.75" x14ac:dyDescent="0.2">
      <c r="A498" s="1304"/>
      <c r="B498" s="1288"/>
      <c r="C498" s="646" t="s">
        <v>2968</v>
      </c>
      <c r="D498" s="285" t="s">
        <v>2969</v>
      </c>
      <c r="E498" s="284" t="s">
        <v>4002</v>
      </c>
      <c r="F498" s="284" t="s">
        <v>2516</v>
      </c>
      <c r="G498" s="286">
        <v>0.31</v>
      </c>
      <c r="H498" s="919">
        <v>0.5</v>
      </c>
      <c r="I498" s="317"/>
      <c r="J498" s="316"/>
      <c r="K498" s="537"/>
    </row>
    <row r="499" spans="1:11" s="606" customFormat="1" ht="30" x14ac:dyDescent="0.2">
      <c r="A499" s="1304"/>
      <c r="B499" s="1288"/>
      <c r="C499" s="317" t="s">
        <v>2970</v>
      </c>
      <c r="D499" s="285" t="s">
        <v>2971</v>
      </c>
      <c r="E499" s="285" t="s">
        <v>4035</v>
      </c>
      <c r="F499" s="285" t="s">
        <v>4549</v>
      </c>
      <c r="G499" s="318">
        <v>1.1000000000000001</v>
      </c>
      <c r="H499" s="920">
        <v>0.2</v>
      </c>
      <c r="I499" s="317"/>
      <c r="J499" s="316"/>
      <c r="K499" s="537"/>
    </row>
    <row r="500" spans="1:11" s="606" customFormat="1" ht="15.75" x14ac:dyDescent="0.2">
      <c r="A500" s="1304"/>
      <c r="B500" s="1288"/>
      <c r="C500" s="646" t="s">
        <v>2974</v>
      </c>
      <c r="D500" s="285" t="s">
        <v>2975</v>
      </c>
      <c r="E500" s="285" t="s">
        <v>2972</v>
      </c>
      <c r="F500" s="285" t="s">
        <v>2973</v>
      </c>
      <c r="G500" s="318">
        <v>0.38</v>
      </c>
      <c r="H500" s="920">
        <v>0.02</v>
      </c>
      <c r="I500" s="317"/>
      <c r="J500" s="316"/>
      <c r="K500" s="537"/>
    </row>
    <row r="501" spans="1:11" s="606" customFormat="1" x14ac:dyDescent="0.2">
      <c r="A501" s="1304"/>
      <c r="B501" s="1288"/>
      <c r="C501" s="317" t="s">
        <v>2977</v>
      </c>
      <c r="D501" s="285" t="s">
        <v>2978</v>
      </c>
      <c r="E501" s="285" t="s">
        <v>4036</v>
      </c>
      <c r="F501" s="285" t="s">
        <v>2976</v>
      </c>
      <c r="G501" s="318">
        <v>3.01</v>
      </c>
      <c r="H501" s="920">
        <v>0.02</v>
      </c>
      <c r="I501" s="317"/>
      <c r="J501" s="316"/>
      <c r="K501" s="537"/>
    </row>
    <row r="502" spans="1:11" s="606" customFormat="1" x14ac:dyDescent="0.2">
      <c r="A502" s="1304"/>
      <c r="B502" s="1288"/>
      <c r="C502" s="320" t="s">
        <v>2980</v>
      </c>
      <c r="D502" s="285" t="s">
        <v>2981</v>
      </c>
      <c r="E502" s="285" t="s">
        <v>4037</v>
      </c>
      <c r="F502" s="285" t="s">
        <v>2979</v>
      </c>
      <c r="G502" s="318">
        <v>1.85</v>
      </c>
      <c r="H502" s="920">
        <v>0.1</v>
      </c>
      <c r="I502" s="317"/>
      <c r="J502" s="316"/>
      <c r="K502" s="537"/>
    </row>
    <row r="503" spans="1:11" s="606" customFormat="1" ht="30" x14ac:dyDescent="0.2">
      <c r="A503" s="1304"/>
      <c r="B503" s="1288"/>
      <c r="C503" s="317" t="s">
        <v>2982</v>
      </c>
      <c r="D503" s="285" t="s">
        <v>2799</v>
      </c>
      <c r="E503" s="285" t="s">
        <v>2790</v>
      </c>
      <c r="F503" s="285" t="s">
        <v>2791</v>
      </c>
      <c r="G503" s="318">
        <v>0.25</v>
      </c>
      <c r="H503" s="920">
        <v>0.8</v>
      </c>
      <c r="I503" s="317"/>
      <c r="J503" s="316"/>
      <c r="K503" s="537"/>
    </row>
    <row r="504" spans="1:11" s="606" customFormat="1" x14ac:dyDescent="0.2">
      <c r="A504" s="1304"/>
      <c r="B504" s="1288"/>
      <c r="C504" s="320" t="s">
        <v>2984</v>
      </c>
      <c r="D504" s="285" t="s">
        <v>2985</v>
      </c>
      <c r="E504" s="285" t="s">
        <v>4038</v>
      </c>
      <c r="F504" s="285" t="s">
        <v>2983</v>
      </c>
      <c r="G504" s="318">
        <v>1.06</v>
      </c>
      <c r="H504" s="920">
        <v>0.4</v>
      </c>
      <c r="I504" s="317"/>
      <c r="J504" s="316"/>
      <c r="K504" s="537"/>
    </row>
    <row r="505" spans="1:11" s="606" customFormat="1" x14ac:dyDescent="0.2">
      <c r="A505" s="1304"/>
      <c r="B505" s="1288"/>
      <c r="C505" s="317" t="s">
        <v>2987</v>
      </c>
      <c r="D505" s="285" t="s">
        <v>2988</v>
      </c>
      <c r="E505" s="285" t="s">
        <v>4039</v>
      </c>
      <c r="F505" s="285" t="s">
        <v>2986</v>
      </c>
      <c r="G505" s="318">
        <v>1.06</v>
      </c>
      <c r="H505" s="920">
        <v>0.1</v>
      </c>
      <c r="I505" s="317"/>
      <c r="J505" s="316"/>
      <c r="K505" s="537"/>
    </row>
    <row r="506" spans="1:11" s="606" customFormat="1" ht="30" x14ac:dyDescent="0.2">
      <c r="A506" s="1304"/>
      <c r="B506" s="1288"/>
      <c r="C506" s="317" t="s">
        <v>2990</v>
      </c>
      <c r="D506" s="285" t="s">
        <v>2991</v>
      </c>
      <c r="E506" s="284" t="s">
        <v>4040</v>
      </c>
      <c r="F506" s="284" t="s">
        <v>2989</v>
      </c>
      <c r="G506" s="286">
        <v>0.38</v>
      </c>
      <c r="H506" s="919">
        <v>0.2</v>
      </c>
      <c r="I506" s="317"/>
      <c r="J506" s="316"/>
      <c r="K506" s="537"/>
    </row>
    <row r="507" spans="1:11" s="606" customFormat="1" ht="30" x14ac:dyDescent="0.2">
      <c r="A507" s="1304"/>
      <c r="B507" s="1288"/>
      <c r="C507" s="317" t="s">
        <v>2993</v>
      </c>
      <c r="D507" s="285" t="s">
        <v>2994</v>
      </c>
      <c r="E507" s="284" t="s">
        <v>4041</v>
      </c>
      <c r="F507" s="284" t="s">
        <v>2992</v>
      </c>
      <c r="G507" s="286">
        <v>1</v>
      </c>
      <c r="H507" s="919">
        <v>0.02</v>
      </c>
      <c r="I507" s="317"/>
      <c r="J507" s="316"/>
      <c r="K507" s="537"/>
    </row>
    <row r="508" spans="1:11" s="606" customFormat="1" ht="30" x14ac:dyDescent="0.2">
      <c r="A508" s="1304"/>
      <c r="B508" s="1288"/>
      <c r="C508" s="320" t="s">
        <v>2996</v>
      </c>
      <c r="D508" s="285" t="s">
        <v>2997</v>
      </c>
      <c r="E508" s="284" t="s">
        <v>4042</v>
      </c>
      <c r="F508" s="414" t="s">
        <v>2995</v>
      </c>
      <c r="G508" s="286">
        <v>2.5499999999999998</v>
      </c>
      <c r="H508" s="919">
        <v>0.02</v>
      </c>
      <c r="I508" s="317"/>
      <c r="J508" s="316"/>
      <c r="K508" s="537"/>
    </row>
    <row r="509" spans="1:11" s="606" customFormat="1" x14ac:dyDescent="0.2">
      <c r="A509" s="1304"/>
      <c r="B509" s="1288"/>
      <c r="C509" s="320" t="s">
        <v>3000</v>
      </c>
      <c r="D509" s="285" t="s">
        <v>3001</v>
      </c>
      <c r="E509" s="285" t="s">
        <v>2998</v>
      </c>
      <c r="F509" s="285" t="s">
        <v>2999</v>
      </c>
      <c r="G509" s="318">
        <v>0.5</v>
      </c>
      <c r="H509" s="920">
        <v>1.25</v>
      </c>
      <c r="I509" s="317"/>
      <c r="J509" s="316"/>
      <c r="K509" s="537"/>
    </row>
    <row r="510" spans="1:11" s="606" customFormat="1" x14ac:dyDescent="0.2">
      <c r="A510" s="1304"/>
      <c r="B510" s="1288"/>
      <c r="C510" s="320" t="s">
        <v>3002</v>
      </c>
      <c r="D510" s="285" t="s">
        <v>3003</v>
      </c>
      <c r="E510" s="284"/>
      <c r="F510" s="284"/>
      <c r="G510" s="284"/>
      <c r="H510" s="284"/>
      <c r="I510" s="915"/>
      <c r="J510" s="921"/>
      <c r="K510" s="537"/>
    </row>
    <row r="511" spans="1:11" s="606" customFormat="1" x14ac:dyDescent="0.2">
      <c r="A511" s="1304"/>
      <c r="B511" s="1288"/>
      <c r="C511" s="284" t="s">
        <v>3004</v>
      </c>
      <c r="D511" s="284" t="s">
        <v>3005</v>
      </c>
      <c r="E511" s="285"/>
      <c r="F511" s="285"/>
      <c r="G511" s="318"/>
      <c r="H511" s="317"/>
      <c r="I511" s="317"/>
      <c r="J511" s="316"/>
      <c r="K511" s="537"/>
    </row>
    <row r="512" spans="1:11" s="606" customFormat="1" ht="45" x14ac:dyDescent="0.2">
      <c r="A512" s="1304"/>
      <c r="B512" s="1288"/>
      <c r="C512" s="446" t="s">
        <v>4043</v>
      </c>
      <c r="D512" s="285" t="s">
        <v>4044</v>
      </c>
      <c r="E512" s="421"/>
      <c r="F512" s="364"/>
      <c r="G512" s="633"/>
      <c r="H512" s="451"/>
      <c r="I512" s="451"/>
      <c r="J512" s="656"/>
      <c r="K512" s="539"/>
    </row>
    <row r="513" spans="1:11" s="606" customFormat="1" ht="30" x14ac:dyDescent="0.2">
      <c r="A513" s="1304"/>
      <c r="B513" s="1288"/>
      <c r="C513" s="446" t="s">
        <v>4045</v>
      </c>
      <c r="D513" s="285" t="s">
        <v>4046</v>
      </c>
      <c r="E513" s="421"/>
      <c r="F513" s="364"/>
      <c r="G513" s="633"/>
      <c r="H513" s="451"/>
      <c r="I513" s="451"/>
      <c r="J513" s="656"/>
      <c r="K513" s="539"/>
    </row>
    <row r="514" spans="1:11" s="606" customFormat="1" ht="30" x14ac:dyDescent="0.2">
      <c r="A514" s="1304"/>
      <c r="B514" s="1288"/>
      <c r="C514" s="446" t="s">
        <v>4047</v>
      </c>
      <c r="D514" s="285" t="s">
        <v>4048</v>
      </c>
      <c r="E514" s="421"/>
      <c r="F514" s="364"/>
      <c r="G514" s="633"/>
      <c r="H514" s="451"/>
      <c r="I514" s="451"/>
      <c r="J514" s="656"/>
      <c r="K514" s="539"/>
    </row>
    <row r="515" spans="1:11" s="606" customFormat="1" ht="16.5" thickBot="1" x14ac:dyDescent="0.25">
      <c r="A515" s="1305"/>
      <c r="B515" s="1289"/>
      <c r="C515" s="657"/>
      <c r="D515" s="658"/>
      <c r="E515" s="424"/>
      <c r="F515" s="523" t="s">
        <v>2493</v>
      </c>
      <c r="G515" s="659"/>
      <c r="H515" s="545" t="s">
        <v>2494</v>
      </c>
      <c r="I515" s="660" t="s">
        <v>3006</v>
      </c>
      <c r="J515" s="661" t="s">
        <v>3007</v>
      </c>
      <c r="K515" s="662" t="s">
        <v>2714</v>
      </c>
    </row>
    <row r="516" spans="1:11" s="606" customFormat="1" ht="15.75" x14ac:dyDescent="0.2">
      <c r="A516" s="1303" t="s">
        <v>3008</v>
      </c>
      <c r="B516" s="1287" t="s">
        <v>3009</v>
      </c>
      <c r="C516" s="452" t="s">
        <v>3010</v>
      </c>
      <c r="D516" s="366" t="s">
        <v>3011</v>
      </c>
      <c r="E516" s="366" t="s">
        <v>4033</v>
      </c>
      <c r="F516" s="366" t="s">
        <v>2947</v>
      </c>
      <c r="G516" s="322">
        <v>1.4</v>
      </c>
      <c r="H516" s="476" t="s">
        <v>2485</v>
      </c>
      <c r="I516" s="652"/>
      <c r="J516" s="653"/>
      <c r="K516" s="654"/>
    </row>
    <row r="517" spans="1:11" s="606" customFormat="1" ht="15.75" x14ac:dyDescent="0.2">
      <c r="A517" s="1304"/>
      <c r="B517" s="1288"/>
      <c r="C517" s="317" t="s">
        <v>3012</v>
      </c>
      <c r="D517" s="285" t="s">
        <v>3013</v>
      </c>
      <c r="E517" s="284" t="s">
        <v>3990</v>
      </c>
      <c r="F517" s="284" t="s">
        <v>2950</v>
      </c>
      <c r="G517" s="286">
        <v>1.68</v>
      </c>
      <c r="H517" s="284">
        <v>0.4</v>
      </c>
      <c r="I517" s="647"/>
      <c r="J517" s="648"/>
      <c r="K517" s="655"/>
    </row>
    <row r="518" spans="1:11" s="606" customFormat="1" ht="15.75" x14ac:dyDescent="0.2">
      <c r="A518" s="1304"/>
      <c r="B518" s="1288"/>
      <c r="C518" s="317" t="s">
        <v>3014</v>
      </c>
      <c r="D518" s="285" t="s">
        <v>3015</v>
      </c>
      <c r="E518" s="284" t="s">
        <v>3991</v>
      </c>
      <c r="F518" s="284" t="s">
        <v>3016</v>
      </c>
      <c r="G518" s="286">
        <v>1.68</v>
      </c>
      <c r="H518" s="452"/>
      <c r="I518" s="663"/>
      <c r="J518" s="664"/>
      <c r="K518" s="665"/>
    </row>
    <row r="519" spans="1:11" s="606" customFormat="1" ht="15.75" x14ac:dyDescent="0.2">
      <c r="A519" s="1304"/>
      <c r="B519" s="1288"/>
      <c r="C519" s="317" t="s">
        <v>3017</v>
      </c>
      <c r="D519" s="285" t="s">
        <v>3018</v>
      </c>
      <c r="E519" s="285" t="s">
        <v>4034</v>
      </c>
      <c r="F519" s="285" t="s">
        <v>2953</v>
      </c>
      <c r="G519" s="318">
        <v>1.08</v>
      </c>
      <c r="H519" s="317" t="s">
        <v>2503</v>
      </c>
      <c r="I519" s="663"/>
      <c r="J519" s="664"/>
      <c r="K519" s="665"/>
    </row>
    <row r="520" spans="1:11" s="606" customFormat="1" ht="15.75" x14ac:dyDescent="0.2">
      <c r="A520" s="1304"/>
      <c r="B520" s="1288"/>
      <c r="C520" s="317" t="s">
        <v>3019</v>
      </c>
      <c r="D520" s="285" t="s">
        <v>4049</v>
      </c>
      <c r="E520" s="284" t="s">
        <v>3996</v>
      </c>
      <c r="F520" s="284" t="s">
        <v>2955</v>
      </c>
      <c r="G520" s="318">
        <v>1.18</v>
      </c>
      <c r="H520" s="452" t="s">
        <v>2503</v>
      </c>
      <c r="I520" s="663"/>
      <c r="J520" s="664"/>
      <c r="K520" s="665"/>
    </row>
    <row r="521" spans="1:11" s="606" customFormat="1" ht="15.75" x14ac:dyDescent="0.2">
      <c r="A521" s="1304"/>
      <c r="B521" s="1288"/>
      <c r="C521" s="317" t="s">
        <v>3021</v>
      </c>
      <c r="D521" s="285" t="s">
        <v>4050</v>
      </c>
      <c r="E521" s="366" t="s">
        <v>3997</v>
      </c>
      <c r="F521" s="366" t="s">
        <v>3022</v>
      </c>
      <c r="G521" s="318">
        <v>1.18</v>
      </c>
      <c r="H521" s="452" t="s">
        <v>2503</v>
      </c>
      <c r="I521" s="663"/>
      <c r="J521" s="664"/>
      <c r="K521" s="665"/>
    </row>
    <row r="522" spans="1:11" s="606" customFormat="1" x14ac:dyDescent="0.2">
      <c r="A522" s="1304"/>
      <c r="B522" s="1288"/>
      <c r="C522" s="317" t="s">
        <v>3023</v>
      </c>
      <c r="D522" s="285" t="s">
        <v>3024</v>
      </c>
      <c r="E522" s="445"/>
      <c r="F522" s="485" t="s">
        <v>2506</v>
      </c>
      <c r="G522" s="278"/>
      <c r="H522" s="279"/>
      <c r="I522" s="445"/>
      <c r="J522" s="314"/>
      <c r="K522" s="527"/>
    </row>
    <row r="523" spans="1:11" s="606" customFormat="1" ht="15.75" x14ac:dyDescent="0.2">
      <c r="A523" s="1304"/>
      <c r="B523" s="1288"/>
      <c r="C523" s="317" t="s">
        <v>3025</v>
      </c>
      <c r="D523" s="285" t="s">
        <v>3026</v>
      </c>
      <c r="E523" s="284" t="s">
        <v>3998</v>
      </c>
      <c r="F523" s="285" t="s">
        <v>2507</v>
      </c>
      <c r="G523" s="286">
        <v>0.75</v>
      </c>
      <c r="H523" s="287" t="s">
        <v>2556</v>
      </c>
      <c r="I523" s="647"/>
      <c r="J523" s="648"/>
      <c r="K523" s="655"/>
    </row>
    <row r="524" spans="1:11" s="606" customFormat="1" ht="15.75" x14ac:dyDescent="0.2">
      <c r="A524" s="1304"/>
      <c r="B524" s="1288"/>
      <c r="C524" s="447"/>
      <c r="D524" s="530"/>
      <c r="E524" s="450" t="s">
        <v>3999</v>
      </c>
      <c r="F524" s="285" t="s">
        <v>2509</v>
      </c>
      <c r="G524" s="286">
        <v>0.75</v>
      </c>
      <c r="H524" s="287" t="s">
        <v>2556</v>
      </c>
      <c r="I524" s="647"/>
      <c r="J524" s="648"/>
      <c r="K524" s="655"/>
    </row>
    <row r="525" spans="1:11" s="606" customFormat="1" ht="15.75" x14ac:dyDescent="0.2">
      <c r="A525" s="1304"/>
      <c r="B525" s="1288"/>
      <c r="C525" s="447"/>
      <c r="D525" s="530"/>
      <c r="E525" s="528" t="s">
        <v>2963</v>
      </c>
      <c r="F525" s="317" t="s">
        <v>2510</v>
      </c>
      <c r="G525" s="318">
        <v>0.93</v>
      </c>
      <c r="H525" s="287" t="s">
        <v>2582</v>
      </c>
      <c r="I525" s="647"/>
      <c r="J525" s="648"/>
      <c r="K525" s="655"/>
    </row>
    <row r="526" spans="1:11" s="606" customFormat="1" x14ac:dyDescent="0.2">
      <c r="A526" s="1304"/>
      <c r="B526" s="1288"/>
      <c r="C526" s="447"/>
      <c r="D526" s="530"/>
      <c r="E526" s="285"/>
      <c r="F526" s="485" t="s">
        <v>2488</v>
      </c>
      <c r="G526" s="318"/>
      <c r="H526" s="317"/>
      <c r="I526" s="666"/>
      <c r="J526" s="667"/>
      <c r="K526" s="649"/>
    </row>
    <row r="527" spans="1:11" s="606" customFormat="1" x14ac:dyDescent="0.2">
      <c r="A527" s="1304"/>
      <c r="B527" s="1288"/>
      <c r="C527" s="447"/>
      <c r="D527" s="530"/>
      <c r="E527" s="450" t="s">
        <v>4001</v>
      </c>
      <c r="F527" s="366" t="s">
        <v>2514</v>
      </c>
      <c r="G527" s="286">
        <v>0.96</v>
      </c>
      <c r="H527" s="287" t="s">
        <v>2511</v>
      </c>
      <c r="I527" s="666"/>
      <c r="J527" s="667"/>
      <c r="K527" s="649"/>
    </row>
    <row r="528" spans="1:11" s="606" customFormat="1" x14ac:dyDescent="0.2">
      <c r="A528" s="1304"/>
      <c r="B528" s="1288"/>
      <c r="C528" s="447"/>
      <c r="D528" s="530"/>
      <c r="E528" s="450" t="s">
        <v>4002</v>
      </c>
      <c r="F528" s="285" t="s">
        <v>2516</v>
      </c>
      <c r="G528" s="286">
        <v>0.31</v>
      </c>
      <c r="H528" s="287" t="s">
        <v>3027</v>
      </c>
      <c r="I528" s="666"/>
      <c r="J528" s="667"/>
      <c r="K528" s="649"/>
    </row>
    <row r="529" spans="1:11" s="606" customFormat="1" ht="15.75" thickBot="1" x14ac:dyDescent="0.25">
      <c r="A529" s="1304"/>
      <c r="B529" s="1288"/>
      <c r="C529" s="476"/>
      <c r="D529" s="530"/>
      <c r="E529" s="529" t="s">
        <v>4003</v>
      </c>
      <c r="F529" s="364" t="s">
        <v>2518</v>
      </c>
      <c r="G529" s="293">
        <v>0.5</v>
      </c>
      <c r="H529" s="280" t="s">
        <v>2701</v>
      </c>
      <c r="I529" s="668"/>
      <c r="J529" s="669"/>
      <c r="K529" s="670"/>
    </row>
    <row r="530" spans="1:11" s="606" customFormat="1" ht="15.75" thickBot="1" x14ac:dyDescent="0.25">
      <c r="A530" s="1304"/>
      <c r="B530" s="1288"/>
      <c r="C530" s="476"/>
      <c r="D530" s="530"/>
      <c r="E530" s="671" t="s">
        <v>4051</v>
      </c>
      <c r="F530" s="540" t="s">
        <v>3028</v>
      </c>
      <c r="G530" s="672">
        <v>0.25</v>
      </c>
      <c r="H530" s="673" t="s">
        <v>710</v>
      </c>
      <c r="I530" s="674"/>
      <c r="J530" s="675"/>
      <c r="K530" s="676"/>
    </row>
    <row r="531" spans="1:11" s="606" customFormat="1" x14ac:dyDescent="0.2">
      <c r="A531" s="1304"/>
      <c r="B531" s="1288"/>
      <c r="C531" s="447"/>
      <c r="D531" s="530"/>
      <c r="E531" s="677" t="s">
        <v>4039</v>
      </c>
      <c r="F531" s="366" t="s">
        <v>3029</v>
      </c>
      <c r="G531" s="322">
        <v>1.06</v>
      </c>
      <c r="H531" s="452" t="s">
        <v>2692</v>
      </c>
      <c r="I531" s="452"/>
      <c r="J531" s="487"/>
      <c r="K531" s="678"/>
    </row>
    <row r="532" spans="1:11" s="606" customFormat="1" ht="30" x14ac:dyDescent="0.2">
      <c r="A532" s="1304"/>
      <c r="B532" s="1288"/>
      <c r="C532" s="447"/>
      <c r="D532" s="530"/>
      <c r="E532" s="406" t="s">
        <v>2790</v>
      </c>
      <c r="F532" s="285" t="s">
        <v>2791</v>
      </c>
      <c r="G532" s="318">
        <v>0.25</v>
      </c>
      <c r="H532" s="317" t="s">
        <v>2556</v>
      </c>
      <c r="I532" s="317"/>
      <c r="J532" s="316"/>
      <c r="K532" s="537"/>
    </row>
    <row r="533" spans="1:11" s="606" customFormat="1" ht="16.5" thickBot="1" x14ac:dyDescent="0.25">
      <c r="A533" s="1305"/>
      <c r="B533" s="1289"/>
      <c r="C533" s="465"/>
      <c r="D533" s="679"/>
      <c r="E533" s="350"/>
      <c r="F533" s="523" t="s">
        <v>2493</v>
      </c>
      <c r="G533" s="409"/>
      <c r="H533" s="328" t="s">
        <v>3030</v>
      </c>
      <c r="I533" s="660" t="s">
        <v>3031</v>
      </c>
      <c r="J533" s="661" t="s">
        <v>3032</v>
      </c>
      <c r="K533" s="680">
        <v>1</v>
      </c>
    </row>
    <row r="534" spans="1:11" s="606" customFormat="1" ht="15.75" x14ac:dyDescent="0.2">
      <c r="A534" s="1303" t="s">
        <v>3033</v>
      </c>
      <c r="B534" s="1287" t="s">
        <v>3034</v>
      </c>
      <c r="C534" s="642" t="s">
        <v>3014</v>
      </c>
      <c r="D534" s="375" t="s">
        <v>3015</v>
      </c>
      <c r="E534" s="285" t="s">
        <v>4033</v>
      </c>
      <c r="F534" s="285" t="s">
        <v>2947</v>
      </c>
      <c r="G534" s="318">
        <v>1.4</v>
      </c>
      <c r="H534" s="681" t="s">
        <v>2485</v>
      </c>
      <c r="I534" s="643"/>
      <c r="J534" s="644"/>
      <c r="K534" s="682"/>
    </row>
    <row r="535" spans="1:11" s="606" customFormat="1" ht="15.75" x14ac:dyDescent="0.2">
      <c r="A535" s="1304"/>
      <c r="B535" s="1288"/>
      <c r="C535" s="317" t="s">
        <v>3017</v>
      </c>
      <c r="D535" s="285" t="s">
        <v>3018</v>
      </c>
      <c r="E535" s="284" t="s">
        <v>3990</v>
      </c>
      <c r="F535" s="285" t="s">
        <v>2950</v>
      </c>
      <c r="G535" s="286">
        <v>1.68</v>
      </c>
      <c r="H535" s="317" t="s">
        <v>2485</v>
      </c>
      <c r="I535" s="647"/>
      <c r="J535" s="648"/>
      <c r="K535" s="683"/>
    </row>
    <row r="536" spans="1:11" s="606" customFormat="1" ht="15.75" x14ac:dyDescent="0.2">
      <c r="A536" s="1304"/>
      <c r="B536" s="1288"/>
      <c r="C536" s="1336" t="s">
        <v>3019</v>
      </c>
      <c r="D536" s="1337" t="s">
        <v>3020</v>
      </c>
      <c r="E536" s="284" t="s">
        <v>3991</v>
      </c>
      <c r="F536" s="285" t="s">
        <v>3016</v>
      </c>
      <c r="G536" s="286">
        <v>1.68</v>
      </c>
      <c r="H536" s="452" t="s">
        <v>2485</v>
      </c>
      <c r="I536" s="652"/>
      <c r="J536" s="653"/>
      <c r="K536" s="684"/>
    </row>
    <row r="537" spans="1:11" s="606" customFormat="1" ht="15.75" x14ac:dyDescent="0.2">
      <c r="A537" s="1304"/>
      <c r="B537" s="1288"/>
      <c r="C537" s="1336"/>
      <c r="D537" s="1337"/>
      <c r="E537" s="285" t="s">
        <v>4034</v>
      </c>
      <c r="F537" s="285" t="s">
        <v>2953</v>
      </c>
      <c r="G537" s="318">
        <v>1.08</v>
      </c>
      <c r="H537" s="452" t="s">
        <v>2503</v>
      </c>
      <c r="I537" s="652"/>
      <c r="J537" s="653"/>
      <c r="K537" s="684"/>
    </row>
    <row r="538" spans="1:11" s="606" customFormat="1" ht="30" x14ac:dyDescent="0.2">
      <c r="A538" s="1304"/>
      <c r="B538" s="1288"/>
      <c r="C538" s="317" t="s">
        <v>3021</v>
      </c>
      <c r="D538" s="285" t="s">
        <v>3035</v>
      </c>
      <c r="E538" s="284" t="s">
        <v>3996</v>
      </c>
      <c r="F538" s="285" t="s">
        <v>2955</v>
      </c>
      <c r="G538" s="318">
        <v>1.18</v>
      </c>
      <c r="H538" s="452" t="s">
        <v>2503</v>
      </c>
      <c r="I538" s="652"/>
      <c r="J538" s="653"/>
      <c r="K538" s="684"/>
    </row>
    <row r="539" spans="1:11" s="606" customFormat="1" ht="15.75" x14ac:dyDescent="0.2">
      <c r="A539" s="1304"/>
      <c r="B539" s="1288"/>
      <c r="C539" s="317" t="s">
        <v>3023</v>
      </c>
      <c r="D539" s="285" t="s">
        <v>3024</v>
      </c>
      <c r="E539" s="366" t="s">
        <v>3997</v>
      </c>
      <c r="F539" s="366" t="s">
        <v>3022</v>
      </c>
      <c r="G539" s="318">
        <v>1.18</v>
      </c>
      <c r="H539" s="452" t="s">
        <v>2503</v>
      </c>
      <c r="I539" s="652"/>
      <c r="J539" s="653"/>
      <c r="K539" s="684"/>
    </row>
    <row r="540" spans="1:11" s="606" customFormat="1" ht="15.75" x14ac:dyDescent="0.2">
      <c r="A540" s="1304"/>
      <c r="B540" s="1288"/>
      <c r="C540" s="317" t="s">
        <v>3025</v>
      </c>
      <c r="D540" s="285" t="s">
        <v>3026</v>
      </c>
      <c r="E540" s="447"/>
      <c r="F540" s="485" t="s">
        <v>2506</v>
      </c>
      <c r="G540" s="355"/>
      <c r="H540" s="461"/>
      <c r="I540" s="652"/>
      <c r="J540" s="653"/>
      <c r="K540" s="654"/>
    </row>
    <row r="541" spans="1:11" s="606" customFormat="1" ht="15.75" x14ac:dyDescent="0.2">
      <c r="A541" s="1304"/>
      <c r="B541" s="1288"/>
      <c r="C541" s="317" t="s">
        <v>2741</v>
      </c>
      <c r="D541" s="285" t="s">
        <v>2742</v>
      </c>
      <c r="E541" s="284" t="s">
        <v>3998</v>
      </c>
      <c r="F541" s="285" t="s">
        <v>2507</v>
      </c>
      <c r="G541" s="286">
        <v>0.75</v>
      </c>
      <c r="H541" s="287" t="s">
        <v>2556</v>
      </c>
      <c r="I541" s="647"/>
      <c r="J541" s="648"/>
      <c r="K541" s="655"/>
    </row>
    <row r="542" spans="1:11" s="606" customFormat="1" x14ac:dyDescent="0.2">
      <c r="A542" s="1304"/>
      <c r="B542" s="1288"/>
      <c r="C542" s="451" t="s">
        <v>3036</v>
      </c>
      <c r="D542" s="364" t="s">
        <v>3037</v>
      </c>
      <c r="E542" s="450" t="s">
        <v>3999</v>
      </c>
      <c r="F542" s="285" t="s">
        <v>2509</v>
      </c>
      <c r="G542" s="286">
        <v>0.75</v>
      </c>
      <c r="H542" s="287" t="s">
        <v>2687</v>
      </c>
      <c r="I542" s="666"/>
      <c r="J542" s="667"/>
      <c r="K542" s="649"/>
    </row>
    <row r="543" spans="1:11" s="606" customFormat="1" x14ac:dyDescent="0.2">
      <c r="A543" s="1304"/>
      <c r="B543" s="1288"/>
      <c r="C543" s="317" t="s">
        <v>3038</v>
      </c>
      <c r="D543" s="285" t="s">
        <v>3039</v>
      </c>
      <c r="E543" s="528" t="s">
        <v>2963</v>
      </c>
      <c r="F543" s="317" t="s">
        <v>2510</v>
      </c>
      <c r="G543" s="318">
        <v>0.93</v>
      </c>
      <c r="H543" s="287" t="s">
        <v>2582</v>
      </c>
      <c r="I543" s="666"/>
      <c r="J543" s="667"/>
      <c r="K543" s="649"/>
    </row>
    <row r="544" spans="1:11" s="606" customFormat="1" x14ac:dyDescent="0.2">
      <c r="A544" s="1304"/>
      <c r="B544" s="1288"/>
      <c r="C544" s="447"/>
      <c r="D544" s="447"/>
      <c r="E544" s="317"/>
      <c r="F544" s="485" t="s">
        <v>2488</v>
      </c>
      <c r="G544" s="318"/>
      <c r="H544" s="287"/>
      <c r="I544" s="666"/>
      <c r="J544" s="667"/>
      <c r="K544" s="649"/>
    </row>
    <row r="545" spans="1:11" s="606" customFormat="1" x14ac:dyDescent="0.2">
      <c r="A545" s="1304"/>
      <c r="B545" s="1288"/>
      <c r="C545" s="447"/>
      <c r="D545" s="447"/>
      <c r="E545" s="450" t="s">
        <v>4001</v>
      </c>
      <c r="F545" s="366" t="s">
        <v>2514</v>
      </c>
      <c r="G545" s="286">
        <v>0.96</v>
      </c>
      <c r="H545" s="287" t="s">
        <v>3040</v>
      </c>
      <c r="I545" s="666"/>
      <c r="J545" s="667"/>
      <c r="K545" s="649"/>
    </row>
    <row r="546" spans="1:11" s="606" customFormat="1" ht="15.75" thickBot="1" x14ac:dyDescent="0.25">
      <c r="A546" s="1304"/>
      <c r="B546" s="1288"/>
      <c r="C546" s="447"/>
      <c r="D546" s="447"/>
      <c r="E546" s="529" t="s">
        <v>4003</v>
      </c>
      <c r="F546" s="364" t="s">
        <v>2518</v>
      </c>
      <c r="G546" s="293">
        <v>0.5</v>
      </c>
      <c r="H546" s="280" t="s">
        <v>2485</v>
      </c>
      <c r="I546" s="668"/>
      <c r="J546" s="669"/>
      <c r="K546" s="670"/>
    </row>
    <row r="547" spans="1:11" s="606" customFormat="1" ht="15.75" thickBot="1" x14ac:dyDescent="0.25">
      <c r="A547" s="1304"/>
      <c r="B547" s="1288"/>
      <c r="C547" s="447"/>
      <c r="D547" s="447"/>
      <c r="E547" s="671" t="s">
        <v>4052</v>
      </c>
      <c r="F547" s="540" t="s">
        <v>3041</v>
      </c>
      <c r="G547" s="672">
        <v>1.55</v>
      </c>
      <c r="H547" s="673" t="s">
        <v>710</v>
      </c>
      <c r="I547" s="673"/>
      <c r="J547" s="685"/>
      <c r="K547" s="542"/>
    </row>
    <row r="548" spans="1:11" s="606" customFormat="1" x14ac:dyDescent="0.2">
      <c r="A548" s="1304"/>
      <c r="B548" s="1288"/>
      <c r="C548" s="447"/>
      <c r="D548" s="447"/>
      <c r="E548" s="677" t="s">
        <v>4039</v>
      </c>
      <c r="F548" s="366" t="s">
        <v>3029</v>
      </c>
      <c r="G548" s="322">
        <v>1.06</v>
      </c>
      <c r="H548" s="452" t="s">
        <v>2590</v>
      </c>
      <c r="I548" s="452"/>
      <c r="J548" s="487"/>
      <c r="K548" s="678"/>
    </row>
    <row r="549" spans="1:11" s="606" customFormat="1" ht="30" x14ac:dyDescent="0.2">
      <c r="A549" s="1304"/>
      <c r="B549" s="1288"/>
      <c r="C549" s="447"/>
      <c r="D549" s="447"/>
      <c r="E549" s="406" t="s">
        <v>2790</v>
      </c>
      <c r="F549" s="285" t="s">
        <v>2791</v>
      </c>
      <c r="G549" s="318">
        <v>0.25</v>
      </c>
      <c r="H549" s="317" t="s">
        <v>2556</v>
      </c>
      <c r="I549" s="317"/>
      <c r="J549" s="316"/>
      <c r="K549" s="537"/>
    </row>
    <row r="550" spans="1:11" s="606" customFormat="1" ht="16.5" thickBot="1" x14ac:dyDescent="0.25">
      <c r="A550" s="1305"/>
      <c r="B550" s="1289"/>
      <c r="C550" s="479"/>
      <c r="D550" s="480"/>
      <c r="E550" s="350"/>
      <c r="F550" s="523" t="s">
        <v>2493</v>
      </c>
      <c r="G550" s="409"/>
      <c r="H550" s="328" t="s">
        <v>2759</v>
      </c>
      <c r="I550" s="660" t="s">
        <v>3042</v>
      </c>
      <c r="J550" s="661" t="s">
        <v>3043</v>
      </c>
      <c r="K550" s="680">
        <v>1</v>
      </c>
    </row>
    <row r="551" spans="1:11" s="606" customFormat="1" ht="15.75" x14ac:dyDescent="0.2">
      <c r="A551" s="1303" t="s">
        <v>3044</v>
      </c>
      <c r="B551" s="1287" t="s">
        <v>3045</v>
      </c>
      <c r="C551" s="642" t="s">
        <v>3017</v>
      </c>
      <c r="D551" s="375" t="s">
        <v>3018</v>
      </c>
      <c r="E551" s="686" t="s">
        <v>4033</v>
      </c>
      <c r="F551" s="412" t="s">
        <v>2947</v>
      </c>
      <c r="G551" s="687">
        <v>1.4</v>
      </c>
      <c r="H551" s="681" t="s">
        <v>2485</v>
      </c>
      <c r="I551" s="643"/>
      <c r="J551" s="644"/>
      <c r="K551" s="688"/>
    </row>
    <row r="552" spans="1:11" s="606" customFormat="1" ht="15.75" x14ac:dyDescent="0.2">
      <c r="A552" s="1304"/>
      <c r="B552" s="1288"/>
      <c r="C552" s="1306" t="s">
        <v>3019</v>
      </c>
      <c r="D552" s="1309" t="s">
        <v>3046</v>
      </c>
      <c r="E552" s="284" t="s">
        <v>3990</v>
      </c>
      <c r="F552" s="284" t="s">
        <v>2950</v>
      </c>
      <c r="G552" s="284">
        <v>1.68</v>
      </c>
      <c r="H552" s="284" t="s">
        <v>2485</v>
      </c>
      <c r="I552" s="647"/>
      <c r="J552" s="648"/>
      <c r="K552" s="655"/>
    </row>
    <row r="553" spans="1:11" s="606" customFormat="1" ht="15.75" x14ac:dyDescent="0.2">
      <c r="A553" s="1304"/>
      <c r="B553" s="1288"/>
      <c r="C553" s="1308"/>
      <c r="D553" s="1310"/>
      <c r="E553" s="284" t="s">
        <v>3991</v>
      </c>
      <c r="F553" s="284" t="s">
        <v>3016</v>
      </c>
      <c r="G553" s="284">
        <v>1.68</v>
      </c>
      <c r="H553" s="284" t="s">
        <v>2485</v>
      </c>
      <c r="I553" s="647"/>
      <c r="J553" s="653"/>
      <c r="K553" s="654"/>
    </row>
    <row r="554" spans="1:11" s="606" customFormat="1" ht="15.75" x14ac:dyDescent="0.2">
      <c r="A554" s="1304"/>
      <c r="B554" s="1288"/>
      <c r="C554" s="1306" t="s">
        <v>3021</v>
      </c>
      <c r="D554" s="1309" t="s">
        <v>3035</v>
      </c>
      <c r="E554" s="285" t="s">
        <v>4034</v>
      </c>
      <c r="F554" s="285" t="s">
        <v>2953</v>
      </c>
      <c r="G554" s="318">
        <v>1.08</v>
      </c>
      <c r="H554" s="317" t="s">
        <v>2485</v>
      </c>
      <c r="I554" s="647"/>
      <c r="J554" s="648"/>
      <c r="K554" s="655"/>
    </row>
    <row r="555" spans="1:11" s="606" customFormat="1" x14ac:dyDescent="0.2">
      <c r="A555" s="1304"/>
      <c r="B555" s="1288"/>
      <c r="C555" s="1308"/>
      <c r="D555" s="1310"/>
      <c r="E555" s="284" t="s">
        <v>3996</v>
      </c>
      <c r="F555" s="284" t="s">
        <v>2955</v>
      </c>
      <c r="G555" s="284">
        <v>1.18</v>
      </c>
      <c r="H555" s="284">
        <v>0.4</v>
      </c>
      <c r="I555" s="666"/>
      <c r="J555" s="667"/>
      <c r="K555" s="649"/>
    </row>
    <row r="556" spans="1:11" s="606" customFormat="1" x14ac:dyDescent="0.2">
      <c r="A556" s="1304"/>
      <c r="B556" s="1288"/>
      <c r="C556" s="317" t="s">
        <v>3023</v>
      </c>
      <c r="D556" s="285" t="s">
        <v>3024</v>
      </c>
      <c r="E556" s="284" t="s">
        <v>3997</v>
      </c>
      <c r="F556" s="284" t="s">
        <v>3022</v>
      </c>
      <c r="G556" s="284">
        <v>1.18</v>
      </c>
      <c r="H556" s="284">
        <v>0.4</v>
      </c>
      <c r="I556" s="666"/>
      <c r="J556" s="667"/>
      <c r="K556" s="649"/>
    </row>
    <row r="557" spans="1:11" s="606" customFormat="1" x14ac:dyDescent="0.2">
      <c r="A557" s="1304"/>
      <c r="B557" s="1288"/>
      <c r="C557" s="887" t="s">
        <v>4598</v>
      </c>
      <c r="D557" s="888" t="s">
        <v>3003</v>
      </c>
      <c r="E557" s="284"/>
      <c r="F557" s="284"/>
      <c r="G557" s="284"/>
      <c r="H557" s="284"/>
      <c r="I557" s="689"/>
      <c r="J557" s="667"/>
      <c r="K557" s="649"/>
    </row>
    <row r="558" spans="1:11" s="606" customFormat="1" x14ac:dyDescent="0.2">
      <c r="A558" s="1304"/>
      <c r="B558" s="1288"/>
      <c r="C558" s="317" t="s">
        <v>3012</v>
      </c>
      <c r="D558" s="285" t="s">
        <v>3047</v>
      </c>
      <c r="E558" s="530"/>
      <c r="F558" s="492" t="s">
        <v>2506</v>
      </c>
      <c r="G558" s="355"/>
      <c r="H558" s="461"/>
      <c r="I558" s="689"/>
      <c r="J558" s="667"/>
      <c r="K558" s="649"/>
    </row>
    <row r="559" spans="1:11" s="606" customFormat="1" x14ac:dyDescent="0.2">
      <c r="A559" s="1304"/>
      <c r="B559" s="1288"/>
      <c r="C559" s="317" t="s">
        <v>3038</v>
      </c>
      <c r="D559" s="285" t="s">
        <v>3039</v>
      </c>
      <c r="E559" s="284" t="s">
        <v>3998</v>
      </c>
      <c r="F559" s="285" t="s">
        <v>2507</v>
      </c>
      <c r="G559" s="286">
        <v>0.75</v>
      </c>
      <c r="H559" s="287" t="s">
        <v>2582</v>
      </c>
      <c r="I559" s="666"/>
      <c r="J559" s="667"/>
      <c r="K559" s="649"/>
    </row>
    <row r="560" spans="1:11" s="606" customFormat="1" ht="15.75" thickBot="1" x14ac:dyDescent="0.25">
      <c r="A560" s="1304"/>
      <c r="B560" s="1288"/>
      <c r="C560" s="317" t="s">
        <v>3048</v>
      </c>
      <c r="D560" s="285" t="s">
        <v>3049</v>
      </c>
      <c r="E560" s="450" t="s">
        <v>3999</v>
      </c>
      <c r="F560" s="285" t="s">
        <v>2509</v>
      </c>
      <c r="G560" s="286">
        <v>0.75</v>
      </c>
      <c r="H560" s="287" t="s">
        <v>2581</v>
      </c>
      <c r="I560" s="668"/>
      <c r="J560" s="669"/>
      <c r="K560" s="670"/>
    </row>
    <row r="561" spans="1:11" s="606" customFormat="1" x14ac:dyDescent="0.2">
      <c r="A561" s="1304"/>
      <c r="B561" s="1288"/>
      <c r="C561" s="317" t="s">
        <v>3050</v>
      </c>
      <c r="D561" s="285" t="s">
        <v>3051</v>
      </c>
      <c r="E561" s="317" t="s">
        <v>2963</v>
      </c>
      <c r="F561" s="317" t="s">
        <v>2510</v>
      </c>
      <c r="G561" s="318">
        <v>0.93</v>
      </c>
      <c r="H561" s="287" t="s">
        <v>2598</v>
      </c>
      <c r="I561" s="690"/>
      <c r="J561" s="691"/>
      <c r="K561" s="692"/>
    </row>
    <row r="562" spans="1:11" s="606" customFormat="1" ht="15.75" thickBot="1" x14ac:dyDescent="0.25">
      <c r="A562" s="1304"/>
      <c r="B562" s="1288"/>
      <c r="C562" s="317" t="s">
        <v>3053</v>
      </c>
      <c r="D562" s="285" t="s">
        <v>3054</v>
      </c>
      <c r="E562" s="317"/>
      <c r="F562" s="485" t="s">
        <v>2488</v>
      </c>
      <c r="G562" s="318"/>
      <c r="H562" s="287"/>
      <c r="I562" s="693"/>
      <c r="J562" s="694"/>
      <c r="K562" s="695"/>
    </row>
    <row r="563" spans="1:11" s="606" customFormat="1" x14ac:dyDescent="0.2">
      <c r="A563" s="1304"/>
      <c r="B563" s="1288"/>
      <c r="C563" s="315" t="s">
        <v>3036</v>
      </c>
      <c r="D563" s="285" t="s">
        <v>3037</v>
      </c>
      <c r="E563" s="450" t="s">
        <v>4001</v>
      </c>
      <c r="F563" s="366" t="s">
        <v>2514</v>
      </c>
      <c r="G563" s="286">
        <v>0.96</v>
      </c>
      <c r="H563" s="287" t="s">
        <v>3052</v>
      </c>
      <c r="I563" s="452"/>
      <c r="J563" s="487"/>
      <c r="K563" s="678"/>
    </row>
    <row r="564" spans="1:11" s="606" customFormat="1" ht="15.75" thickBot="1" x14ac:dyDescent="0.25">
      <c r="A564" s="1304"/>
      <c r="B564" s="1288"/>
      <c r="C564" s="696"/>
      <c r="D564" s="447"/>
      <c r="E564" s="529" t="s">
        <v>4003</v>
      </c>
      <c r="F564" s="364" t="s">
        <v>2518</v>
      </c>
      <c r="G564" s="293">
        <v>0.5</v>
      </c>
      <c r="H564" s="280" t="s">
        <v>3040</v>
      </c>
      <c r="I564" s="317"/>
      <c r="J564" s="316"/>
      <c r="K564" s="537"/>
    </row>
    <row r="565" spans="1:11" s="606" customFormat="1" ht="30" x14ac:dyDescent="0.2">
      <c r="A565" s="1304"/>
      <c r="B565" s="1288"/>
      <c r="C565" s="696"/>
      <c r="D565" s="447"/>
      <c r="E565" s="277" t="s">
        <v>4053</v>
      </c>
      <c r="F565" s="375" t="s">
        <v>3055</v>
      </c>
      <c r="G565" s="641">
        <v>3</v>
      </c>
      <c r="H565" s="642" t="s">
        <v>2581</v>
      </c>
      <c r="I565" s="317"/>
      <c r="J565" s="316"/>
      <c r="K565" s="537"/>
    </row>
    <row r="566" spans="1:11" s="606" customFormat="1" ht="15.75" thickBot="1" x14ac:dyDescent="0.25">
      <c r="A566" s="1304"/>
      <c r="B566" s="1288"/>
      <c r="C566" s="696"/>
      <c r="D566" s="447"/>
      <c r="E566" s="697" t="s">
        <v>4054</v>
      </c>
      <c r="F566" s="535" t="s">
        <v>3056</v>
      </c>
      <c r="G566" s="659">
        <v>2.58</v>
      </c>
      <c r="H566" s="693" t="s">
        <v>3057</v>
      </c>
      <c r="I566" s="451"/>
      <c r="J566" s="656"/>
      <c r="K566" s="539"/>
    </row>
    <row r="567" spans="1:11" s="606" customFormat="1" ht="30" x14ac:dyDescent="0.2">
      <c r="A567" s="1304"/>
      <c r="B567" s="1288"/>
      <c r="C567" s="698"/>
      <c r="D567" s="367"/>
      <c r="E567" s="677" t="s">
        <v>4055</v>
      </c>
      <c r="F567" s="366" t="s">
        <v>3058</v>
      </c>
      <c r="G567" s="322">
        <v>1.25</v>
      </c>
      <c r="H567" s="452" t="s">
        <v>2727</v>
      </c>
      <c r="I567" s="451"/>
      <c r="J567" s="656"/>
      <c r="K567" s="539"/>
    </row>
    <row r="568" spans="1:11" s="606" customFormat="1" x14ac:dyDescent="0.2">
      <c r="A568" s="1304"/>
      <c r="B568" s="1288"/>
      <c r="C568" s="698"/>
      <c r="D568" s="367"/>
      <c r="E568" s="406" t="s">
        <v>4039</v>
      </c>
      <c r="F568" s="285" t="s">
        <v>2986</v>
      </c>
      <c r="G568" s="318">
        <v>1.06</v>
      </c>
      <c r="H568" s="317" t="s">
        <v>2692</v>
      </c>
      <c r="I568" s="317"/>
      <c r="J568" s="316"/>
      <c r="K568" s="537"/>
    </row>
    <row r="569" spans="1:11" s="606" customFormat="1" ht="30" x14ac:dyDescent="0.2">
      <c r="A569" s="1304"/>
      <c r="B569" s="1288"/>
      <c r="C569" s="698"/>
      <c r="D569" s="367"/>
      <c r="E569" s="406" t="s">
        <v>2790</v>
      </c>
      <c r="F569" s="285" t="s">
        <v>2791</v>
      </c>
      <c r="G569" s="318">
        <v>0.25</v>
      </c>
      <c r="H569" s="317" t="s">
        <v>2642</v>
      </c>
      <c r="I569" s="451"/>
      <c r="J569" s="656"/>
      <c r="K569" s="539"/>
    </row>
    <row r="570" spans="1:11" s="606" customFormat="1" x14ac:dyDescent="0.2">
      <c r="A570" s="1304"/>
      <c r="B570" s="1288"/>
      <c r="C570" s="698"/>
      <c r="D570" s="367"/>
      <c r="E570" s="285" t="s">
        <v>3059</v>
      </c>
      <c r="F570" s="285" t="s">
        <v>3060</v>
      </c>
      <c r="G570" s="318">
        <v>0.84</v>
      </c>
      <c r="H570" s="317" t="s">
        <v>2503</v>
      </c>
      <c r="I570" s="451"/>
      <c r="J570" s="656"/>
      <c r="K570" s="539"/>
    </row>
    <row r="571" spans="1:11" s="606" customFormat="1" x14ac:dyDescent="0.2">
      <c r="A571" s="1304"/>
      <c r="B571" s="1288"/>
      <c r="C571" s="698"/>
      <c r="D571" s="367"/>
      <c r="E571" s="699" t="s">
        <v>4040</v>
      </c>
      <c r="F571" s="367" t="s">
        <v>2989</v>
      </c>
      <c r="G571" s="318">
        <v>0.38</v>
      </c>
      <c r="H571" s="317" t="s">
        <v>2727</v>
      </c>
      <c r="I571" s="451"/>
      <c r="J571" s="656"/>
      <c r="K571" s="539"/>
    </row>
    <row r="572" spans="1:11" s="606" customFormat="1" x14ac:dyDescent="0.2">
      <c r="A572" s="1304"/>
      <c r="B572" s="1288"/>
      <c r="C572" s="698"/>
      <c r="D572" s="367"/>
      <c r="E572" s="406" t="s">
        <v>4008</v>
      </c>
      <c r="F572" s="285" t="s">
        <v>2555</v>
      </c>
      <c r="G572" s="318">
        <v>0.5</v>
      </c>
      <c r="H572" s="317" t="s">
        <v>3061</v>
      </c>
      <c r="I572" s="451"/>
      <c r="J572" s="656"/>
      <c r="K572" s="539"/>
    </row>
    <row r="573" spans="1:11" s="606" customFormat="1" ht="16.5" thickBot="1" x14ac:dyDescent="0.25">
      <c r="A573" s="1305"/>
      <c r="B573" s="1289"/>
      <c r="C573" s="698"/>
      <c r="D573" s="367"/>
      <c r="E573" s="529"/>
      <c r="F573" s="523" t="s">
        <v>2493</v>
      </c>
      <c r="G573" s="446"/>
      <c r="H573" s="522" t="s">
        <v>3062</v>
      </c>
      <c r="I573" s="700">
        <v>4.53</v>
      </c>
      <c r="J573" s="701" t="s">
        <v>3063</v>
      </c>
      <c r="K573" s="702" t="s">
        <v>2714</v>
      </c>
    </row>
    <row r="574" spans="1:11" s="606" customFormat="1" ht="30" x14ac:dyDescent="0.2">
      <c r="A574" s="1303" t="s">
        <v>3064</v>
      </c>
      <c r="B574" s="1287" t="s">
        <v>3065</v>
      </c>
      <c r="C574" s="531" t="s">
        <v>4056</v>
      </c>
      <c r="D574" s="532" t="s">
        <v>3066</v>
      </c>
      <c r="E574" s="375" t="s">
        <v>4033</v>
      </c>
      <c r="F574" s="375" t="s">
        <v>2947</v>
      </c>
      <c r="G574" s="641">
        <v>1.4</v>
      </c>
      <c r="H574" s="642" t="s">
        <v>2485</v>
      </c>
      <c r="I574" s="703"/>
      <c r="J574" s="704"/>
      <c r="K574" s="705"/>
    </row>
    <row r="575" spans="1:11" s="606" customFormat="1" ht="15.75" x14ac:dyDescent="0.2">
      <c r="A575" s="1304"/>
      <c r="B575" s="1288"/>
      <c r="C575" s="182" t="s">
        <v>2498</v>
      </c>
      <c r="D575" s="533" t="s">
        <v>3024</v>
      </c>
      <c r="E575" s="284" t="s">
        <v>3990</v>
      </c>
      <c r="F575" s="284" t="s">
        <v>2950</v>
      </c>
      <c r="G575" s="284">
        <v>1.68</v>
      </c>
      <c r="H575" s="284" t="s">
        <v>2485</v>
      </c>
      <c r="I575" s="706"/>
      <c r="J575" s="707"/>
      <c r="K575" s="708"/>
    </row>
    <row r="576" spans="1:11" s="606" customFormat="1" ht="15.75" x14ac:dyDescent="0.2">
      <c r="A576" s="1304"/>
      <c r="B576" s="1288"/>
      <c r="C576" s="182" t="s">
        <v>4057</v>
      </c>
      <c r="D576" s="533" t="s">
        <v>3067</v>
      </c>
      <c r="E576" s="284" t="s">
        <v>3991</v>
      </c>
      <c r="F576" s="284" t="s">
        <v>3016</v>
      </c>
      <c r="G576" s="284">
        <v>1.68</v>
      </c>
      <c r="H576" s="284" t="s">
        <v>2485</v>
      </c>
      <c r="I576" s="706"/>
      <c r="J576" s="707"/>
      <c r="K576" s="708"/>
    </row>
    <row r="577" spans="1:11" s="606" customFormat="1" ht="15.75" x14ac:dyDescent="0.2">
      <c r="A577" s="1304"/>
      <c r="B577" s="1288"/>
      <c r="C577" s="182" t="s">
        <v>4058</v>
      </c>
      <c r="D577" s="533" t="s">
        <v>3068</v>
      </c>
      <c r="E577" s="285" t="s">
        <v>4034</v>
      </c>
      <c r="F577" s="285" t="s">
        <v>2953</v>
      </c>
      <c r="G577" s="318">
        <v>1.08</v>
      </c>
      <c r="H577" s="317" t="s">
        <v>2531</v>
      </c>
      <c r="I577" s="706"/>
      <c r="J577" s="707"/>
      <c r="K577" s="708"/>
    </row>
    <row r="578" spans="1:11" s="606" customFormat="1" ht="15.75" x14ac:dyDescent="0.2">
      <c r="A578" s="1304"/>
      <c r="B578" s="1288"/>
      <c r="C578" s="1306" t="s">
        <v>3069</v>
      </c>
      <c r="D578" s="1309" t="s">
        <v>3070</v>
      </c>
      <c r="E578" s="284" t="s">
        <v>3996</v>
      </c>
      <c r="F578" s="284" t="s">
        <v>2955</v>
      </c>
      <c r="G578" s="284">
        <v>1.18</v>
      </c>
      <c r="H578" s="284">
        <v>0.6</v>
      </c>
      <c r="I578" s="706"/>
      <c r="J578" s="707"/>
      <c r="K578" s="708"/>
    </row>
    <row r="579" spans="1:11" s="606" customFormat="1" ht="15.75" x14ac:dyDescent="0.2">
      <c r="A579" s="1304"/>
      <c r="B579" s="1288"/>
      <c r="C579" s="1307"/>
      <c r="D579" s="1288"/>
      <c r="E579" s="284" t="s">
        <v>3997</v>
      </c>
      <c r="F579" s="284" t="s">
        <v>3022</v>
      </c>
      <c r="G579" s="284">
        <v>1.18</v>
      </c>
      <c r="H579" s="284">
        <v>0.6</v>
      </c>
      <c r="I579" s="706"/>
      <c r="J579" s="707"/>
      <c r="K579" s="708"/>
    </row>
    <row r="580" spans="1:11" s="606" customFormat="1" ht="15.75" x14ac:dyDescent="0.2">
      <c r="A580" s="1304"/>
      <c r="B580" s="1288"/>
      <c r="C580" s="1308"/>
      <c r="D580" s="1310"/>
      <c r="E580" s="284"/>
      <c r="F580" s="488" t="s">
        <v>2506</v>
      </c>
      <c r="G580" s="286"/>
      <c r="H580" s="287"/>
      <c r="I580" s="706"/>
      <c r="J580" s="707"/>
      <c r="K580" s="708"/>
    </row>
    <row r="581" spans="1:11" s="606" customFormat="1" ht="15.75" x14ac:dyDescent="0.2">
      <c r="A581" s="1304"/>
      <c r="B581" s="1288"/>
      <c r="C581" s="1306" t="s">
        <v>3072</v>
      </c>
      <c r="D581" s="1309" t="s">
        <v>3073</v>
      </c>
      <c r="E581" s="284" t="s">
        <v>3998</v>
      </c>
      <c r="F581" s="285" t="s">
        <v>2507</v>
      </c>
      <c r="G581" s="286">
        <v>0.75</v>
      </c>
      <c r="H581" s="287" t="s">
        <v>2665</v>
      </c>
      <c r="I581" s="706"/>
      <c r="J581" s="707"/>
      <c r="K581" s="708"/>
    </row>
    <row r="582" spans="1:11" s="606" customFormat="1" ht="15.75" x14ac:dyDescent="0.2">
      <c r="A582" s="1304"/>
      <c r="B582" s="1288"/>
      <c r="C582" s="1308"/>
      <c r="D582" s="1310"/>
      <c r="E582" s="450" t="s">
        <v>3999</v>
      </c>
      <c r="F582" s="285" t="s">
        <v>2509</v>
      </c>
      <c r="G582" s="286">
        <v>0.75</v>
      </c>
      <c r="H582" s="287" t="s">
        <v>3071</v>
      </c>
      <c r="I582" s="700"/>
      <c r="J582" s="701"/>
      <c r="K582" s="702"/>
    </row>
    <row r="583" spans="1:11" s="606" customFormat="1" ht="15.75" x14ac:dyDescent="0.2">
      <c r="A583" s="1304"/>
      <c r="B583" s="1288"/>
      <c r="C583" s="698"/>
      <c r="D583" s="367"/>
      <c r="E583" s="528" t="s">
        <v>2963</v>
      </c>
      <c r="F583" s="317" t="s">
        <v>2510</v>
      </c>
      <c r="G583" s="318">
        <v>0.93</v>
      </c>
      <c r="H583" s="287" t="s">
        <v>2503</v>
      </c>
      <c r="I583" s="706"/>
      <c r="J583" s="707"/>
      <c r="K583" s="708"/>
    </row>
    <row r="584" spans="1:11" s="606" customFormat="1" ht="15.75" x14ac:dyDescent="0.2">
      <c r="A584" s="1304"/>
      <c r="B584" s="1288"/>
      <c r="C584" s="698"/>
      <c r="D584" s="367"/>
      <c r="E584" s="317"/>
      <c r="F584" s="488" t="s">
        <v>2488</v>
      </c>
      <c r="G584" s="318"/>
      <c r="H584" s="287"/>
      <c r="I584" s="706"/>
      <c r="J584" s="707"/>
      <c r="K584" s="708"/>
    </row>
    <row r="585" spans="1:11" s="606" customFormat="1" ht="15.75" x14ac:dyDescent="0.2">
      <c r="A585" s="1304"/>
      <c r="B585" s="1288"/>
      <c r="C585" s="698"/>
      <c r="D585" s="367"/>
      <c r="E585" s="284" t="s">
        <v>4001</v>
      </c>
      <c r="F585" s="285" t="s">
        <v>2514</v>
      </c>
      <c r="G585" s="286">
        <v>0.96</v>
      </c>
      <c r="H585" s="287" t="s">
        <v>2595</v>
      </c>
      <c r="I585" s="706"/>
      <c r="J585" s="707"/>
      <c r="K585" s="708"/>
    </row>
    <row r="586" spans="1:11" s="606" customFormat="1" ht="16.5" thickBot="1" x14ac:dyDescent="0.25">
      <c r="A586" s="1304"/>
      <c r="B586" s="1288"/>
      <c r="C586" s="698"/>
      <c r="D586" s="367"/>
      <c r="E586" s="446" t="s">
        <v>4003</v>
      </c>
      <c r="F586" s="364" t="s">
        <v>2518</v>
      </c>
      <c r="G586" s="293">
        <v>0.5</v>
      </c>
      <c r="H586" s="280" t="s">
        <v>3074</v>
      </c>
      <c r="I586" s="709"/>
      <c r="J586" s="710"/>
      <c r="K586" s="711"/>
    </row>
    <row r="587" spans="1:11" s="606" customFormat="1" ht="15.75" x14ac:dyDescent="0.2">
      <c r="A587" s="1304"/>
      <c r="B587" s="1288"/>
      <c r="C587" s="698"/>
      <c r="D587" s="367"/>
      <c r="E587" s="277" t="s">
        <v>4059</v>
      </c>
      <c r="F587" s="375" t="s">
        <v>3075</v>
      </c>
      <c r="G587" s="641">
        <v>3.78</v>
      </c>
      <c r="H587" s="642" t="s">
        <v>2556</v>
      </c>
      <c r="I587" s="703"/>
      <c r="J587" s="704"/>
      <c r="K587" s="705"/>
    </row>
    <row r="588" spans="1:11" s="606" customFormat="1" ht="15.75" x14ac:dyDescent="0.2">
      <c r="A588" s="1304"/>
      <c r="B588" s="1288"/>
      <c r="C588" s="698"/>
      <c r="D588" s="367"/>
      <c r="E588" s="534" t="s">
        <v>4060</v>
      </c>
      <c r="F588" s="285" t="s">
        <v>3076</v>
      </c>
      <c r="G588" s="318">
        <v>3.89</v>
      </c>
      <c r="H588" s="317" t="s">
        <v>2665</v>
      </c>
      <c r="I588" s="706"/>
      <c r="J588" s="707"/>
      <c r="K588" s="708"/>
    </row>
    <row r="589" spans="1:11" s="606" customFormat="1" ht="30.75" thickBot="1" x14ac:dyDescent="0.25">
      <c r="A589" s="1304"/>
      <c r="B589" s="1288"/>
      <c r="C589" s="698"/>
      <c r="D589" s="367"/>
      <c r="E589" s="697" t="s">
        <v>4061</v>
      </c>
      <c r="F589" s="535" t="s">
        <v>3077</v>
      </c>
      <c r="G589" s="659">
        <v>1.22</v>
      </c>
      <c r="H589" s="693" t="s">
        <v>3078</v>
      </c>
      <c r="I589" s="712"/>
      <c r="J589" s="713"/>
      <c r="K589" s="714"/>
    </row>
    <row r="590" spans="1:11" s="606" customFormat="1" ht="30" x14ac:dyDescent="0.2">
      <c r="A590" s="1304"/>
      <c r="B590" s="1288"/>
      <c r="C590" s="698"/>
      <c r="D590" s="367"/>
      <c r="E590" s="366" t="s">
        <v>4055</v>
      </c>
      <c r="F590" s="366" t="s">
        <v>3058</v>
      </c>
      <c r="G590" s="322">
        <v>1.25</v>
      </c>
      <c r="H590" s="452" t="s">
        <v>2511</v>
      </c>
      <c r="I590" s="715"/>
      <c r="J590" s="716"/>
      <c r="K590" s="717"/>
    </row>
    <row r="591" spans="1:11" s="606" customFormat="1" ht="30" x14ac:dyDescent="0.2">
      <c r="A591" s="1304"/>
      <c r="B591" s="1288"/>
      <c r="C591" s="698"/>
      <c r="D591" s="367"/>
      <c r="E591" s="285" t="s">
        <v>4062</v>
      </c>
      <c r="F591" s="285" t="s">
        <v>3079</v>
      </c>
      <c r="G591" s="318">
        <v>1</v>
      </c>
      <c r="H591" s="317" t="s">
        <v>2511</v>
      </c>
      <c r="I591" s="706"/>
      <c r="J591" s="707"/>
      <c r="K591" s="708"/>
    </row>
    <row r="592" spans="1:11" s="606" customFormat="1" ht="15.75" x14ac:dyDescent="0.2">
      <c r="A592" s="1304"/>
      <c r="B592" s="1288"/>
      <c r="C592" s="698"/>
      <c r="D592" s="367"/>
      <c r="E592" s="285" t="s">
        <v>4063</v>
      </c>
      <c r="F592" s="284" t="s">
        <v>3080</v>
      </c>
      <c r="G592" s="286">
        <v>0.82</v>
      </c>
      <c r="H592" s="287" t="s">
        <v>3081</v>
      </c>
      <c r="I592" s="706"/>
      <c r="J592" s="707"/>
      <c r="K592" s="708"/>
    </row>
    <row r="593" spans="1:11" s="606" customFormat="1" ht="15.75" x14ac:dyDescent="0.2">
      <c r="A593" s="1304"/>
      <c r="B593" s="1288"/>
      <c r="C593" s="698"/>
      <c r="D593" s="367"/>
      <c r="E593" s="285" t="s">
        <v>4039</v>
      </c>
      <c r="F593" s="285" t="s">
        <v>3029</v>
      </c>
      <c r="G593" s="318">
        <v>1.06</v>
      </c>
      <c r="H593" s="317" t="s">
        <v>3052</v>
      </c>
      <c r="I593" s="706"/>
      <c r="J593" s="707"/>
      <c r="K593" s="708"/>
    </row>
    <row r="594" spans="1:11" s="606" customFormat="1" ht="15.75" x14ac:dyDescent="0.2">
      <c r="A594" s="1304"/>
      <c r="B594" s="1288"/>
      <c r="C594" s="698"/>
      <c r="D594" s="367"/>
      <c r="E594" s="285" t="s">
        <v>3059</v>
      </c>
      <c r="F594" s="285" t="s">
        <v>3060</v>
      </c>
      <c r="G594" s="318">
        <v>0.84</v>
      </c>
      <c r="H594" s="317" t="s">
        <v>2508</v>
      </c>
      <c r="I594" s="706"/>
      <c r="J594" s="707"/>
      <c r="K594" s="708"/>
    </row>
    <row r="595" spans="1:11" s="606" customFormat="1" ht="15.75" x14ac:dyDescent="0.2">
      <c r="A595" s="1304"/>
      <c r="B595" s="1288"/>
      <c r="C595" s="698"/>
      <c r="D595" s="367"/>
      <c r="E595" s="285" t="s">
        <v>4064</v>
      </c>
      <c r="F595" s="285" t="s">
        <v>3082</v>
      </c>
      <c r="G595" s="318">
        <v>1.3</v>
      </c>
      <c r="H595" s="317" t="s">
        <v>2681</v>
      </c>
      <c r="I595" s="706"/>
      <c r="J595" s="707"/>
      <c r="K595" s="708"/>
    </row>
    <row r="596" spans="1:11" s="606" customFormat="1" ht="30" x14ac:dyDescent="0.2">
      <c r="A596" s="1304"/>
      <c r="B596" s="1288"/>
      <c r="C596" s="698"/>
      <c r="D596" s="367"/>
      <c r="E596" s="285" t="s">
        <v>2790</v>
      </c>
      <c r="F596" s="285" t="s">
        <v>2791</v>
      </c>
      <c r="G596" s="318">
        <v>0.25</v>
      </c>
      <c r="H596" s="317" t="s">
        <v>2583</v>
      </c>
      <c r="I596" s="706"/>
      <c r="J596" s="707"/>
      <c r="K596" s="708"/>
    </row>
    <row r="597" spans="1:11" s="606" customFormat="1" ht="15.75" x14ac:dyDescent="0.2">
      <c r="A597" s="1304"/>
      <c r="B597" s="1288"/>
      <c r="C597" s="698"/>
      <c r="D597" s="367"/>
      <c r="E597" s="317" t="s">
        <v>4040</v>
      </c>
      <c r="F597" s="285" t="s">
        <v>2989</v>
      </c>
      <c r="G597" s="318">
        <v>0.38</v>
      </c>
      <c r="H597" s="317" t="s">
        <v>2581</v>
      </c>
      <c r="I597" s="706"/>
      <c r="J597" s="707"/>
      <c r="K597" s="708"/>
    </row>
    <row r="598" spans="1:11" s="606" customFormat="1" ht="15.75" x14ac:dyDescent="0.2">
      <c r="A598" s="1304"/>
      <c r="B598" s="1288"/>
      <c r="C598" s="698"/>
      <c r="D598" s="367"/>
      <c r="E598" s="285" t="s">
        <v>4008</v>
      </c>
      <c r="F598" s="285" t="s">
        <v>2555</v>
      </c>
      <c r="G598" s="318">
        <v>0.5</v>
      </c>
      <c r="H598" s="317" t="s">
        <v>2642</v>
      </c>
      <c r="I598" s="706"/>
      <c r="J598" s="707"/>
      <c r="K598" s="708"/>
    </row>
    <row r="599" spans="1:11" s="606" customFormat="1" ht="16.5" thickBot="1" x14ac:dyDescent="0.25">
      <c r="A599" s="1305"/>
      <c r="B599" s="1289"/>
      <c r="C599" s="698"/>
      <c r="D599" s="367"/>
      <c r="E599" s="408"/>
      <c r="F599" s="523" t="s">
        <v>2493</v>
      </c>
      <c r="G599" s="408"/>
      <c r="H599" s="353" t="s">
        <v>3083</v>
      </c>
      <c r="I599" s="718">
        <v>5.64</v>
      </c>
      <c r="J599" s="719" t="s">
        <v>3084</v>
      </c>
      <c r="K599" s="702" t="s">
        <v>2714</v>
      </c>
    </row>
    <row r="600" spans="1:11" s="606" customFormat="1" ht="15.75" x14ac:dyDescent="0.2">
      <c r="A600" s="1303" t="s">
        <v>3085</v>
      </c>
      <c r="B600" s="1287" t="s">
        <v>3086</v>
      </c>
      <c r="C600" s="642" t="s">
        <v>3087</v>
      </c>
      <c r="D600" s="720" t="s">
        <v>3088</v>
      </c>
      <c r="E600" s="375" t="s">
        <v>4033</v>
      </c>
      <c r="F600" s="375" t="s">
        <v>2947</v>
      </c>
      <c r="G600" s="641">
        <v>1.4</v>
      </c>
      <c r="H600" s="642" t="s">
        <v>2485</v>
      </c>
      <c r="I600" s="721"/>
      <c r="J600" s="722"/>
      <c r="K600" s="723"/>
    </row>
    <row r="601" spans="1:11" s="606" customFormat="1" ht="15.75" x14ac:dyDescent="0.2">
      <c r="A601" s="1304"/>
      <c r="B601" s="1288"/>
      <c r="C601" s="1306" t="s">
        <v>3089</v>
      </c>
      <c r="D601" s="1309" t="s">
        <v>3090</v>
      </c>
      <c r="E601" s="284" t="s">
        <v>3990</v>
      </c>
      <c r="F601" s="284" t="s">
        <v>2950</v>
      </c>
      <c r="G601" s="284">
        <v>1.68</v>
      </c>
      <c r="H601" s="284" t="s">
        <v>2485</v>
      </c>
      <c r="I601" s="724"/>
      <c r="J601" s="725"/>
      <c r="K601" s="708"/>
    </row>
    <row r="602" spans="1:11" s="606" customFormat="1" ht="15.75" x14ac:dyDescent="0.2">
      <c r="A602" s="1304"/>
      <c r="B602" s="1288"/>
      <c r="C602" s="1308"/>
      <c r="D602" s="1310"/>
      <c r="E602" s="284" t="s">
        <v>3991</v>
      </c>
      <c r="F602" s="284" t="s">
        <v>3016</v>
      </c>
      <c r="G602" s="284">
        <v>1.68</v>
      </c>
      <c r="H602" s="284" t="s">
        <v>2485</v>
      </c>
      <c r="I602" s="726"/>
      <c r="J602" s="727"/>
      <c r="K602" s="728"/>
    </row>
    <row r="603" spans="1:11" s="606" customFormat="1" x14ac:dyDescent="0.2">
      <c r="A603" s="1304"/>
      <c r="B603" s="1288"/>
      <c r="C603" s="317" t="s">
        <v>3091</v>
      </c>
      <c r="D603" s="285" t="s">
        <v>3092</v>
      </c>
      <c r="E603" s="285" t="s">
        <v>4034</v>
      </c>
      <c r="F603" s="285" t="s">
        <v>2953</v>
      </c>
      <c r="G603" s="318">
        <v>1.08</v>
      </c>
      <c r="H603" s="317" t="s">
        <v>2522</v>
      </c>
      <c r="I603" s="666"/>
      <c r="J603" s="667"/>
      <c r="K603" s="649"/>
    </row>
    <row r="604" spans="1:11" s="606" customFormat="1" ht="15.75" x14ac:dyDescent="0.2">
      <c r="A604" s="1304"/>
      <c r="B604" s="1288"/>
      <c r="C604" s="1306" t="s">
        <v>3093</v>
      </c>
      <c r="D604" s="1309" t="s">
        <v>3094</v>
      </c>
      <c r="E604" s="284" t="s">
        <v>3996</v>
      </c>
      <c r="F604" s="284" t="s">
        <v>2955</v>
      </c>
      <c r="G604" s="284">
        <v>1.18</v>
      </c>
      <c r="H604" s="284">
        <v>0.5</v>
      </c>
      <c r="I604" s="726"/>
      <c r="J604" s="727"/>
      <c r="K604" s="728"/>
    </row>
    <row r="605" spans="1:11" s="606" customFormat="1" x14ac:dyDescent="0.2">
      <c r="A605" s="1304"/>
      <c r="B605" s="1288"/>
      <c r="C605" s="1308"/>
      <c r="D605" s="1310"/>
      <c r="E605" s="284" t="s">
        <v>3997</v>
      </c>
      <c r="F605" s="284" t="s">
        <v>3022</v>
      </c>
      <c r="G605" s="284">
        <v>1.18</v>
      </c>
      <c r="H605" s="284">
        <v>0.5</v>
      </c>
      <c r="I605" s="666"/>
      <c r="J605" s="667"/>
      <c r="K605" s="649"/>
    </row>
    <row r="606" spans="1:11" s="606" customFormat="1" ht="15.75" x14ac:dyDescent="0.2">
      <c r="A606" s="1304"/>
      <c r="B606" s="1288"/>
      <c r="C606" s="1306" t="s">
        <v>3095</v>
      </c>
      <c r="D606" s="1309" t="s">
        <v>3096</v>
      </c>
      <c r="E606" s="447"/>
      <c r="F606" s="492" t="s">
        <v>2506</v>
      </c>
      <c r="G606" s="355"/>
      <c r="H606" s="461"/>
      <c r="I606" s="726"/>
      <c r="J606" s="727"/>
      <c r="K606" s="728"/>
    </row>
    <row r="607" spans="1:11" s="606" customFormat="1" ht="15.75" x14ac:dyDescent="0.2">
      <c r="A607" s="1304"/>
      <c r="B607" s="1288"/>
      <c r="C607" s="1308"/>
      <c r="D607" s="1310"/>
      <c r="E607" s="284" t="s">
        <v>3998</v>
      </c>
      <c r="F607" s="285" t="s">
        <v>2507</v>
      </c>
      <c r="G607" s="286">
        <v>0.75</v>
      </c>
      <c r="H607" s="287" t="s">
        <v>2503</v>
      </c>
      <c r="I607" s="726"/>
      <c r="J607" s="727"/>
      <c r="K607" s="728"/>
    </row>
    <row r="608" spans="1:11" s="606" customFormat="1" x14ac:dyDescent="0.2">
      <c r="A608" s="1304"/>
      <c r="B608" s="1288"/>
      <c r="C608" s="317" t="s">
        <v>3097</v>
      </c>
      <c r="D608" s="285" t="s">
        <v>3098</v>
      </c>
      <c r="E608" s="450" t="s">
        <v>3999</v>
      </c>
      <c r="F608" s="285" t="s">
        <v>2509</v>
      </c>
      <c r="G608" s="286">
        <v>0.75</v>
      </c>
      <c r="H608" s="287" t="s">
        <v>2503</v>
      </c>
      <c r="I608" s="666"/>
      <c r="J608" s="667"/>
      <c r="K608" s="649"/>
    </row>
    <row r="609" spans="1:11" s="606" customFormat="1" x14ac:dyDescent="0.2">
      <c r="A609" s="1304"/>
      <c r="B609" s="1288"/>
      <c r="C609" s="317" t="s">
        <v>3099</v>
      </c>
      <c r="D609" s="285" t="s">
        <v>3100</v>
      </c>
      <c r="E609" s="528" t="s">
        <v>2963</v>
      </c>
      <c r="F609" s="317" t="s">
        <v>2510</v>
      </c>
      <c r="G609" s="318">
        <v>0.93</v>
      </c>
      <c r="H609" s="287" t="s">
        <v>2503</v>
      </c>
      <c r="I609" s="666"/>
      <c r="J609" s="667"/>
      <c r="K609" s="649"/>
    </row>
    <row r="610" spans="1:11" s="606" customFormat="1" x14ac:dyDescent="0.2">
      <c r="A610" s="1304"/>
      <c r="B610" s="1288"/>
      <c r="C610" s="1306" t="s">
        <v>3101</v>
      </c>
      <c r="D610" s="1309" t="s">
        <v>3102</v>
      </c>
      <c r="E610" s="317"/>
      <c r="F610" s="485" t="s">
        <v>2488</v>
      </c>
      <c r="G610" s="318"/>
      <c r="H610" s="287"/>
      <c r="I610" s="666"/>
      <c r="J610" s="667"/>
      <c r="K610" s="649"/>
    </row>
    <row r="611" spans="1:11" s="606" customFormat="1" x14ac:dyDescent="0.2">
      <c r="A611" s="1304"/>
      <c r="B611" s="1288"/>
      <c r="C611" s="1308"/>
      <c r="D611" s="1310"/>
      <c r="E611" s="284" t="s">
        <v>4001</v>
      </c>
      <c r="F611" s="285" t="s">
        <v>2514</v>
      </c>
      <c r="G611" s="286">
        <v>0.96</v>
      </c>
      <c r="H611" s="287" t="s">
        <v>2522</v>
      </c>
      <c r="I611" s="666"/>
      <c r="J611" s="667"/>
      <c r="K611" s="649"/>
    </row>
    <row r="612" spans="1:11" s="606" customFormat="1" ht="15.75" thickBot="1" x14ac:dyDescent="0.25">
      <c r="A612" s="1304"/>
      <c r="B612" s="1288"/>
      <c r="C612" s="317" t="s">
        <v>3103</v>
      </c>
      <c r="D612" s="285" t="s">
        <v>3104</v>
      </c>
      <c r="E612" s="446" t="s">
        <v>4003</v>
      </c>
      <c r="F612" s="364" t="s">
        <v>2518</v>
      </c>
      <c r="G612" s="293">
        <v>0.5</v>
      </c>
      <c r="H612" s="280" t="s">
        <v>2522</v>
      </c>
      <c r="I612" s="668"/>
      <c r="J612" s="669"/>
      <c r="K612" s="670"/>
    </row>
    <row r="613" spans="1:11" s="606" customFormat="1" ht="15.75" thickBot="1" x14ac:dyDescent="0.25">
      <c r="A613" s="1304"/>
      <c r="B613" s="1288"/>
      <c r="C613" s="317" t="s">
        <v>3105</v>
      </c>
      <c r="D613" s="285" t="s">
        <v>3106</v>
      </c>
      <c r="E613" s="671" t="s">
        <v>4065</v>
      </c>
      <c r="F613" s="540" t="s">
        <v>3107</v>
      </c>
      <c r="G613" s="672">
        <v>1.1499999999999999</v>
      </c>
      <c r="H613" s="673" t="s">
        <v>2508</v>
      </c>
      <c r="I613" s="674"/>
      <c r="J613" s="675"/>
      <c r="K613" s="676"/>
    </row>
    <row r="614" spans="1:11" s="606" customFormat="1" ht="15.75" thickBot="1" x14ac:dyDescent="0.25">
      <c r="A614" s="1304"/>
      <c r="B614" s="1288"/>
      <c r="C614" s="317" t="s">
        <v>3108</v>
      </c>
      <c r="D614" s="729" t="s">
        <v>2958</v>
      </c>
      <c r="E614" s="367" t="s">
        <v>4018</v>
      </c>
      <c r="F614" s="367" t="s">
        <v>3109</v>
      </c>
      <c r="G614" s="651">
        <v>1.06</v>
      </c>
      <c r="H614" s="476" t="s">
        <v>710</v>
      </c>
      <c r="I614" s="476"/>
      <c r="J614" s="730"/>
      <c r="K614" s="544"/>
    </row>
    <row r="615" spans="1:11" s="606" customFormat="1" ht="15.75" thickBot="1" x14ac:dyDescent="0.25">
      <c r="A615" s="1304"/>
      <c r="B615" s="1288"/>
      <c r="C615" s="317" t="s">
        <v>3110</v>
      </c>
      <c r="D615" s="285" t="s">
        <v>3111</v>
      </c>
      <c r="E615" s="671" t="s">
        <v>4066</v>
      </c>
      <c r="F615" s="540" t="s">
        <v>3112</v>
      </c>
      <c r="G615" s="672">
        <v>2.33</v>
      </c>
      <c r="H615" s="673" t="s">
        <v>2630</v>
      </c>
      <c r="I615" s="673"/>
      <c r="J615" s="685"/>
      <c r="K615" s="542"/>
    </row>
    <row r="616" spans="1:11" s="606" customFormat="1" ht="30" x14ac:dyDescent="0.2">
      <c r="A616" s="1304"/>
      <c r="B616" s="1288"/>
      <c r="C616" s="317" t="s">
        <v>3115</v>
      </c>
      <c r="D616" s="285" t="s">
        <v>3116</v>
      </c>
      <c r="E616" s="366" t="s">
        <v>2790</v>
      </c>
      <c r="F616" s="366" t="s">
        <v>2791</v>
      </c>
      <c r="G616" s="322">
        <v>0.25</v>
      </c>
      <c r="H616" s="452" t="s">
        <v>2522</v>
      </c>
      <c r="I616" s="452"/>
      <c r="J616" s="487"/>
      <c r="K616" s="678"/>
    </row>
    <row r="617" spans="1:11" s="606" customFormat="1" x14ac:dyDescent="0.2">
      <c r="A617" s="1304"/>
      <c r="B617" s="1288"/>
      <c r="C617" s="317" t="s">
        <v>3113</v>
      </c>
      <c r="D617" s="285" t="s">
        <v>3114</v>
      </c>
      <c r="E617" s="699" t="s">
        <v>4040</v>
      </c>
      <c r="F617" s="367" t="s">
        <v>2989</v>
      </c>
      <c r="G617" s="318">
        <v>0.38</v>
      </c>
      <c r="H617" s="317" t="s">
        <v>2517</v>
      </c>
      <c r="I617" s="317"/>
      <c r="J617" s="316"/>
      <c r="K617" s="537"/>
    </row>
    <row r="618" spans="1:11" s="606" customFormat="1" x14ac:dyDescent="0.2">
      <c r="A618" s="1304"/>
      <c r="B618" s="1288"/>
      <c r="C618" s="317" t="s">
        <v>3117</v>
      </c>
      <c r="D618" s="285" t="s">
        <v>3118</v>
      </c>
      <c r="E618" s="285" t="s">
        <v>4063</v>
      </c>
      <c r="F618" s="284" t="s">
        <v>3080</v>
      </c>
      <c r="G618" s="286">
        <v>0.82</v>
      </c>
      <c r="H618" s="287" t="s">
        <v>3081</v>
      </c>
      <c r="I618" s="451"/>
      <c r="J618" s="656"/>
      <c r="K618" s="539"/>
    </row>
    <row r="619" spans="1:11" s="606" customFormat="1" ht="30" x14ac:dyDescent="0.2">
      <c r="A619" s="1304"/>
      <c r="B619" s="1288"/>
      <c r="C619" s="317" t="s">
        <v>3119</v>
      </c>
      <c r="D619" s="285" t="s">
        <v>3120</v>
      </c>
      <c r="E619" s="284" t="s">
        <v>3123</v>
      </c>
      <c r="F619" s="533" t="s">
        <v>3124</v>
      </c>
      <c r="G619" s="284">
        <v>1.1200000000000001</v>
      </c>
      <c r="H619" s="287" t="s">
        <v>2515</v>
      </c>
      <c r="I619" s="317"/>
      <c r="J619" s="316"/>
      <c r="K619" s="537"/>
    </row>
    <row r="620" spans="1:11" s="606" customFormat="1" ht="30" x14ac:dyDescent="0.2">
      <c r="A620" s="1304"/>
      <c r="B620" s="1288"/>
      <c r="C620" s="317" t="s">
        <v>3121</v>
      </c>
      <c r="D620" s="285" t="s">
        <v>3122</v>
      </c>
      <c r="E620" s="284" t="s">
        <v>3059</v>
      </c>
      <c r="F620" s="284" t="s">
        <v>3060</v>
      </c>
      <c r="G620" s="284">
        <v>0.84</v>
      </c>
      <c r="H620" s="284">
        <v>0.5</v>
      </c>
      <c r="I620" s="452"/>
      <c r="J620" s="487"/>
      <c r="K620" s="678"/>
    </row>
    <row r="621" spans="1:11" s="606" customFormat="1" x14ac:dyDescent="0.2">
      <c r="A621" s="1304"/>
      <c r="B621" s="1288"/>
      <c r="C621" s="317" t="s">
        <v>3125</v>
      </c>
      <c r="D621" s="285" t="s">
        <v>3126</v>
      </c>
      <c r="E621" s="284" t="s">
        <v>4008</v>
      </c>
      <c r="F621" s="284" t="s">
        <v>2555</v>
      </c>
      <c r="G621" s="286">
        <v>0.5</v>
      </c>
      <c r="H621" s="287" t="s">
        <v>2511</v>
      </c>
      <c r="I621" s="317"/>
      <c r="J621" s="316"/>
      <c r="K621" s="537"/>
    </row>
    <row r="622" spans="1:11" s="606" customFormat="1" x14ac:dyDescent="0.2">
      <c r="A622" s="1304"/>
      <c r="B622" s="1288"/>
      <c r="C622" s="317" t="s">
        <v>3127</v>
      </c>
      <c r="D622" s="285" t="s">
        <v>3128</v>
      </c>
      <c r="E622" s="284"/>
      <c r="F622" s="284"/>
      <c r="G622" s="286"/>
      <c r="H622" s="287"/>
      <c r="I622" s="287"/>
      <c r="J622" s="398"/>
      <c r="K622" s="731"/>
    </row>
    <row r="623" spans="1:11" s="606" customFormat="1" ht="16.5" thickBot="1" x14ac:dyDescent="0.25">
      <c r="A623" s="1305"/>
      <c r="B623" s="1289"/>
      <c r="C623" s="317"/>
      <c r="D623" s="285"/>
      <c r="E623" s="389"/>
      <c r="F623" s="523" t="s">
        <v>2493</v>
      </c>
      <c r="G623" s="732"/>
      <c r="H623" s="733" t="s">
        <v>2711</v>
      </c>
      <c r="I623" s="734" t="s">
        <v>3129</v>
      </c>
      <c r="J623" s="653" t="s">
        <v>3130</v>
      </c>
      <c r="K623" s="702" t="s">
        <v>3131</v>
      </c>
    </row>
    <row r="624" spans="1:11" s="606" customFormat="1" ht="15.75" x14ac:dyDescent="0.2">
      <c r="A624" s="1303" t="s">
        <v>3132</v>
      </c>
      <c r="B624" s="1287" t="s">
        <v>3133</v>
      </c>
      <c r="C624" s="642" t="s">
        <v>2741</v>
      </c>
      <c r="D624" s="375" t="s">
        <v>2742</v>
      </c>
      <c r="E624" s="375" t="s">
        <v>4033</v>
      </c>
      <c r="F624" s="375" t="s">
        <v>2947</v>
      </c>
      <c r="G624" s="641">
        <v>1.4</v>
      </c>
      <c r="H624" s="642" t="s">
        <v>2485</v>
      </c>
      <c r="I624" s="643"/>
      <c r="J624" s="644"/>
      <c r="K624" s="688"/>
    </row>
    <row r="625" spans="1:11" s="606" customFormat="1" ht="15.75" x14ac:dyDescent="0.2">
      <c r="A625" s="1304"/>
      <c r="B625" s="1288"/>
      <c r="C625" s="317" t="s">
        <v>3134</v>
      </c>
      <c r="D625" s="285" t="s">
        <v>3135</v>
      </c>
      <c r="E625" s="284" t="s">
        <v>3990</v>
      </c>
      <c r="F625" s="284" t="s">
        <v>2950</v>
      </c>
      <c r="G625" s="284">
        <v>1.68</v>
      </c>
      <c r="H625" s="284" t="s">
        <v>2485</v>
      </c>
      <c r="I625" s="647"/>
      <c r="J625" s="648"/>
      <c r="K625" s="655"/>
    </row>
    <row r="626" spans="1:11" s="606" customFormat="1" ht="30" x14ac:dyDescent="0.2">
      <c r="A626" s="1304"/>
      <c r="B626" s="1288"/>
      <c r="C626" s="317" t="s">
        <v>3136</v>
      </c>
      <c r="D626" s="285" t="s">
        <v>3137</v>
      </c>
      <c r="E626" s="284" t="s">
        <v>3991</v>
      </c>
      <c r="F626" s="284" t="s">
        <v>3016</v>
      </c>
      <c r="G626" s="284">
        <v>1.68</v>
      </c>
      <c r="H626" s="284" t="s">
        <v>2485</v>
      </c>
      <c r="I626" s="666"/>
      <c r="J626" s="667"/>
      <c r="K626" s="649"/>
    </row>
    <row r="627" spans="1:11" s="606" customFormat="1" x14ac:dyDescent="0.2">
      <c r="A627" s="1304"/>
      <c r="B627" s="1288"/>
      <c r="C627" s="317" t="s">
        <v>3138</v>
      </c>
      <c r="D627" s="285" t="s">
        <v>3139</v>
      </c>
      <c r="E627" s="285" t="s">
        <v>4034</v>
      </c>
      <c r="F627" s="285" t="s">
        <v>2953</v>
      </c>
      <c r="G627" s="318">
        <v>1.08</v>
      </c>
      <c r="H627" s="317" t="s">
        <v>2517</v>
      </c>
      <c r="I627" s="666"/>
      <c r="J627" s="667"/>
      <c r="K627" s="649"/>
    </row>
    <row r="628" spans="1:11" s="606" customFormat="1" x14ac:dyDescent="0.2">
      <c r="A628" s="1304"/>
      <c r="B628" s="1288"/>
      <c r="C628" s="317" t="s">
        <v>3140</v>
      </c>
      <c r="D628" s="285" t="s">
        <v>3141</v>
      </c>
      <c r="E628" s="284" t="s">
        <v>3996</v>
      </c>
      <c r="F628" s="284" t="s">
        <v>2955</v>
      </c>
      <c r="G628" s="284">
        <v>1.18</v>
      </c>
      <c r="H628" s="284">
        <v>0.5</v>
      </c>
      <c r="I628" s="666"/>
      <c r="J628" s="667"/>
      <c r="K628" s="649"/>
    </row>
    <row r="629" spans="1:11" s="606" customFormat="1" x14ac:dyDescent="0.2">
      <c r="A629" s="1304"/>
      <c r="B629" s="1288"/>
      <c r="C629" s="317" t="s">
        <v>3142</v>
      </c>
      <c r="D629" s="285" t="s">
        <v>2891</v>
      </c>
      <c r="E629" s="284" t="s">
        <v>3997</v>
      </c>
      <c r="F629" s="284" t="s">
        <v>3022</v>
      </c>
      <c r="G629" s="284">
        <v>1.18</v>
      </c>
      <c r="H629" s="284">
        <v>0.5</v>
      </c>
      <c r="I629" s="666"/>
      <c r="J629" s="667"/>
      <c r="K629" s="649"/>
    </row>
    <row r="630" spans="1:11" s="606" customFormat="1" x14ac:dyDescent="0.2">
      <c r="A630" s="1304"/>
      <c r="B630" s="1288"/>
      <c r="C630" s="317" t="s">
        <v>3143</v>
      </c>
      <c r="D630" s="285" t="s">
        <v>3144</v>
      </c>
      <c r="E630" s="447"/>
      <c r="F630" s="492" t="s">
        <v>2506</v>
      </c>
      <c r="G630" s="355"/>
      <c r="H630" s="461"/>
      <c r="I630" s="666"/>
      <c r="J630" s="667"/>
      <c r="K630" s="649"/>
    </row>
    <row r="631" spans="1:11" s="606" customFormat="1" ht="15.75" x14ac:dyDescent="0.2">
      <c r="A631" s="1304"/>
      <c r="B631" s="1288"/>
      <c r="C631" s="315" t="s">
        <v>3145</v>
      </c>
      <c r="D631" s="285" t="s">
        <v>2748</v>
      </c>
      <c r="E631" s="284" t="s">
        <v>3998</v>
      </c>
      <c r="F631" s="285" t="s">
        <v>2507</v>
      </c>
      <c r="G631" s="286">
        <v>0.75</v>
      </c>
      <c r="H631" s="287" t="s">
        <v>2511</v>
      </c>
      <c r="I631" s="663"/>
      <c r="J631" s="664"/>
      <c r="K631" s="735"/>
    </row>
    <row r="632" spans="1:11" s="606" customFormat="1" x14ac:dyDescent="0.2">
      <c r="A632" s="1304"/>
      <c r="B632" s="1288"/>
      <c r="C632" s="698"/>
      <c r="D632" s="367"/>
      <c r="E632" s="450" t="s">
        <v>3999</v>
      </c>
      <c r="F632" s="285" t="s">
        <v>2509</v>
      </c>
      <c r="G632" s="286">
        <v>0.75</v>
      </c>
      <c r="H632" s="287" t="s">
        <v>2511</v>
      </c>
      <c r="I632" s="666"/>
      <c r="J632" s="667"/>
      <c r="K632" s="649"/>
    </row>
    <row r="633" spans="1:11" s="606" customFormat="1" x14ac:dyDescent="0.2">
      <c r="A633" s="1304"/>
      <c r="B633" s="1288"/>
      <c r="C633" s="447"/>
      <c r="D633" s="447"/>
      <c r="E633" s="528" t="s">
        <v>2963</v>
      </c>
      <c r="F633" s="317" t="s">
        <v>2510</v>
      </c>
      <c r="G633" s="318">
        <v>0.93</v>
      </c>
      <c r="H633" s="287" t="s">
        <v>2511</v>
      </c>
      <c r="I633" s="666"/>
      <c r="J633" s="667"/>
      <c r="K633" s="649"/>
    </row>
    <row r="634" spans="1:11" s="606" customFormat="1" x14ac:dyDescent="0.2">
      <c r="A634" s="1304"/>
      <c r="B634" s="1288"/>
      <c r="C634" s="447"/>
      <c r="D634" s="447"/>
      <c r="E634" s="317"/>
      <c r="F634" s="485" t="s">
        <v>2488</v>
      </c>
      <c r="G634" s="318"/>
      <c r="H634" s="287"/>
      <c r="I634" s="666"/>
      <c r="J634" s="667"/>
      <c r="K634" s="649"/>
    </row>
    <row r="635" spans="1:11" s="606" customFormat="1" x14ac:dyDescent="0.2">
      <c r="A635" s="1304"/>
      <c r="B635" s="1288"/>
      <c r="C635" s="447"/>
      <c r="D635" s="447"/>
      <c r="E635" s="284" t="s">
        <v>4001</v>
      </c>
      <c r="F635" s="285" t="s">
        <v>2514</v>
      </c>
      <c r="G635" s="286">
        <v>0.96</v>
      </c>
      <c r="H635" s="287" t="s">
        <v>2581</v>
      </c>
      <c r="I635" s="666"/>
      <c r="J635" s="667"/>
      <c r="K635" s="649"/>
    </row>
    <row r="636" spans="1:11" s="606" customFormat="1" x14ac:dyDescent="0.2">
      <c r="A636" s="1304"/>
      <c r="B636" s="1288"/>
      <c r="C636" s="447"/>
      <c r="D636" s="447"/>
      <c r="E636" s="284" t="s">
        <v>4002</v>
      </c>
      <c r="F636" s="285" t="s">
        <v>2516</v>
      </c>
      <c r="G636" s="286">
        <v>0.31</v>
      </c>
      <c r="H636" s="287" t="s">
        <v>3146</v>
      </c>
      <c r="I636" s="666"/>
      <c r="J636" s="667"/>
      <c r="K636" s="649"/>
    </row>
    <row r="637" spans="1:11" s="606" customFormat="1" x14ac:dyDescent="0.2">
      <c r="A637" s="1304"/>
      <c r="B637" s="1288"/>
      <c r="C637" s="447"/>
      <c r="D637" s="447"/>
      <c r="E637" s="284" t="s">
        <v>4003</v>
      </c>
      <c r="F637" s="285" t="s">
        <v>2518</v>
      </c>
      <c r="G637" s="286">
        <v>0.5</v>
      </c>
      <c r="H637" s="280" t="s">
        <v>3147</v>
      </c>
      <c r="I637" s="666"/>
      <c r="J637" s="667"/>
      <c r="K637" s="649"/>
    </row>
    <row r="638" spans="1:11" s="606" customFormat="1" ht="30.75" thickBot="1" x14ac:dyDescent="0.25">
      <c r="A638" s="1304"/>
      <c r="B638" s="1288"/>
      <c r="C638" s="476"/>
      <c r="D638" s="367"/>
      <c r="E638" s="535" t="s">
        <v>2897</v>
      </c>
      <c r="F638" s="364" t="s">
        <v>3148</v>
      </c>
      <c r="G638" s="633">
        <v>1</v>
      </c>
      <c r="H638" s="451" t="s">
        <v>2485</v>
      </c>
      <c r="I638" s="451"/>
      <c r="J638" s="656"/>
      <c r="K638" s="539"/>
    </row>
    <row r="639" spans="1:11" s="606" customFormat="1" x14ac:dyDescent="0.2">
      <c r="A639" s="1304"/>
      <c r="B639" s="1288"/>
      <c r="C639" s="476"/>
      <c r="D639" s="367"/>
      <c r="E639" s="277" t="s">
        <v>4067</v>
      </c>
      <c r="F639" s="375" t="s">
        <v>3149</v>
      </c>
      <c r="G639" s="641">
        <v>2.1</v>
      </c>
      <c r="H639" s="642" t="s">
        <v>3150</v>
      </c>
      <c r="I639" s="642"/>
      <c r="J639" s="736"/>
      <c r="K639" s="737"/>
    </row>
    <row r="640" spans="1:11" s="606" customFormat="1" x14ac:dyDescent="0.2">
      <c r="A640" s="1304"/>
      <c r="B640" s="1288"/>
      <c r="C640" s="476"/>
      <c r="D640" s="367"/>
      <c r="E640" s="534" t="s">
        <v>4068</v>
      </c>
      <c r="F640" s="285" t="s">
        <v>3151</v>
      </c>
      <c r="G640" s="318">
        <v>2.1</v>
      </c>
      <c r="H640" s="317" t="s">
        <v>3152</v>
      </c>
      <c r="I640" s="317"/>
      <c r="J640" s="316"/>
      <c r="K640" s="537"/>
    </row>
    <row r="641" spans="1:11" s="606" customFormat="1" x14ac:dyDescent="0.2">
      <c r="A641" s="1304"/>
      <c r="B641" s="1288"/>
      <c r="C641" s="476"/>
      <c r="D641" s="367"/>
      <c r="E641" s="534" t="s">
        <v>4069</v>
      </c>
      <c r="F641" s="285" t="s">
        <v>3153</v>
      </c>
      <c r="G641" s="318">
        <v>1</v>
      </c>
      <c r="H641" s="317" t="s">
        <v>3154</v>
      </c>
      <c r="I641" s="317"/>
      <c r="J641" s="316"/>
      <c r="K641" s="537"/>
    </row>
    <row r="642" spans="1:11" s="606" customFormat="1" x14ac:dyDescent="0.2">
      <c r="A642" s="1304"/>
      <c r="B642" s="1288"/>
      <c r="C642" s="476"/>
      <c r="D642" s="367"/>
      <c r="E642" s="534" t="s">
        <v>4070</v>
      </c>
      <c r="F642" s="285" t="s">
        <v>3155</v>
      </c>
      <c r="G642" s="318">
        <v>2.7</v>
      </c>
      <c r="H642" s="317" t="s">
        <v>2727</v>
      </c>
      <c r="I642" s="317"/>
      <c r="J642" s="316"/>
      <c r="K642" s="537"/>
    </row>
    <row r="643" spans="1:11" s="606" customFormat="1" x14ac:dyDescent="0.2">
      <c r="A643" s="1304"/>
      <c r="B643" s="1288"/>
      <c r="C643" s="476"/>
      <c r="D643" s="367"/>
      <c r="E643" s="534" t="s">
        <v>4071</v>
      </c>
      <c r="F643" s="285" t="s">
        <v>3156</v>
      </c>
      <c r="G643" s="318">
        <v>4.3</v>
      </c>
      <c r="H643" s="317" t="s">
        <v>3157</v>
      </c>
      <c r="I643" s="317"/>
      <c r="J643" s="316"/>
      <c r="K643" s="537"/>
    </row>
    <row r="644" spans="1:11" s="606" customFormat="1" ht="15.75" thickBot="1" x14ac:dyDescent="0.25">
      <c r="A644" s="1304"/>
      <c r="B644" s="1288"/>
      <c r="C644" s="476"/>
      <c r="D644" s="367"/>
      <c r="E644" s="697" t="s">
        <v>4072</v>
      </c>
      <c r="F644" s="535" t="s">
        <v>3158</v>
      </c>
      <c r="G644" s="659">
        <v>4.3</v>
      </c>
      <c r="H644" s="693" t="s">
        <v>3159</v>
      </c>
      <c r="I644" s="693"/>
      <c r="J644" s="694"/>
      <c r="K644" s="695"/>
    </row>
    <row r="645" spans="1:11" s="606" customFormat="1" x14ac:dyDescent="0.2">
      <c r="A645" s="1304"/>
      <c r="B645" s="1288"/>
      <c r="C645" s="476"/>
      <c r="D645" s="367"/>
      <c r="E645" s="366" t="s">
        <v>4039</v>
      </c>
      <c r="F645" s="366" t="s">
        <v>3160</v>
      </c>
      <c r="G645" s="322">
        <v>1.06</v>
      </c>
      <c r="H645" s="452" t="s">
        <v>3161</v>
      </c>
      <c r="I645" s="452"/>
      <c r="J645" s="487"/>
      <c r="K645" s="678"/>
    </row>
    <row r="646" spans="1:11" s="606" customFormat="1" ht="30" x14ac:dyDescent="0.2">
      <c r="A646" s="1304"/>
      <c r="B646" s="1288"/>
      <c r="C646" s="476"/>
      <c r="D646" s="367"/>
      <c r="E646" s="285" t="s">
        <v>2790</v>
      </c>
      <c r="F646" s="285" t="s">
        <v>2791</v>
      </c>
      <c r="G646" s="318">
        <v>0.25</v>
      </c>
      <c r="H646" s="317" t="s">
        <v>2581</v>
      </c>
      <c r="I646" s="317"/>
      <c r="J646" s="316"/>
      <c r="K646" s="537"/>
    </row>
    <row r="647" spans="1:11" s="606" customFormat="1" ht="16.5" thickBot="1" x14ac:dyDescent="0.25">
      <c r="A647" s="1305"/>
      <c r="B647" s="1289"/>
      <c r="C647" s="479"/>
      <c r="D647" s="480"/>
      <c r="E647" s="535"/>
      <c r="F647" s="523" t="s">
        <v>2493</v>
      </c>
      <c r="G647" s="659"/>
      <c r="H647" s="328" t="s">
        <v>2675</v>
      </c>
      <c r="I647" s="734" t="s">
        <v>3162</v>
      </c>
      <c r="J647" s="738" t="s">
        <v>3163</v>
      </c>
      <c r="K647" s="714" t="s">
        <v>3131</v>
      </c>
    </row>
    <row r="648" spans="1:11" s="606" customFormat="1" ht="15.75" x14ac:dyDescent="0.2">
      <c r="A648" s="1303" t="s">
        <v>3164</v>
      </c>
      <c r="B648" s="1287" t="s">
        <v>3165</v>
      </c>
      <c r="C648" s="642" t="s">
        <v>3166</v>
      </c>
      <c r="D648" s="375" t="s">
        <v>2967</v>
      </c>
      <c r="E648" s="375" t="s">
        <v>4033</v>
      </c>
      <c r="F648" s="375" t="s">
        <v>2947</v>
      </c>
      <c r="G648" s="641">
        <v>1.4</v>
      </c>
      <c r="H648" s="642" t="s">
        <v>2485</v>
      </c>
      <c r="I648" s="643"/>
      <c r="J648" s="644"/>
      <c r="K648" s="688"/>
    </row>
    <row r="649" spans="1:11" s="606" customFormat="1" ht="15.75" x14ac:dyDescent="0.2">
      <c r="A649" s="1304"/>
      <c r="B649" s="1288"/>
      <c r="C649" s="317" t="s">
        <v>3167</v>
      </c>
      <c r="D649" s="285" t="s">
        <v>3168</v>
      </c>
      <c r="E649" s="284" t="s">
        <v>3990</v>
      </c>
      <c r="F649" s="284" t="s">
        <v>2950</v>
      </c>
      <c r="G649" s="284">
        <v>1.68</v>
      </c>
      <c r="H649" s="284" t="s">
        <v>2485</v>
      </c>
      <c r="I649" s="647"/>
      <c r="J649" s="648"/>
      <c r="K649" s="655"/>
    </row>
    <row r="650" spans="1:11" s="606" customFormat="1" ht="15.75" x14ac:dyDescent="0.2">
      <c r="A650" s="1304"/>
      <c r="B650" s="1288"/>
      <c r="C650" s="317" t="s">
        <v>3169</v>
      </c>
      <c r="D650" s="285" t="s">
        <v>3170</v>
      </c>
      <c r="E650" s="284" t="s">
        <v>3991</v>
      </c>
      <c r="F650" s="284" t="s">
        <v>3016</v>
      </c>
      <c r="G650" s="284">
        <v>1.68</v>
      </c>
      <c r="H650" s="284" t="s">
        <v>2485</v>
      </c>
      <c r="I650" s="652"/>
      <c r="J650" s="653"/>
      <c r="K650" s="654"/>
    </row>
    <row r="651" spans="1:11" s="606" customFormat="1" ht="15.75" x14ac:dyDescent="0.2">
      <c r="A651" s="1304"/>
      <c r="B651" s="1288"/>
      <c r="C651" s="317" t="s">
        <v>3171</v>
      </c>
      <c r="D651" s="285" t="s">
        <v>3172</v>
      </c>
      <c r="E651" s="285" t="s">
        <v>4034</v>
      </c>
      <c r="F651" s="285" t="s">
        <v>2953</v>
      </c>
      <c r="G651" s="318">
        <v>1.08</v>
      </c>
      <c r="H651" s="317" t="s">
        <v>710</v>
      </c>
      <c r="I651" s="652"/>
      <c r="J651" s="653"/>
      <c r="K651" s="654"/>
    </row>
    <row r="652" spans="1:11" s="606" customFormat="1" ht="15.75" x14ac:dyDescent="0.2">
      <c r="A652" s="1304"/>
      <c r="B652" s="1288"/>
      <c r="C652" s="317" t="s">
        <v>3173</v>
      </c>
      <c r="D652" s="285" t="s">
        <v>3174</v>
      </c>
      <c r="E652" s="284" t="s">
        <v>3996</v>
      </c>
      <c r="F652" s="284" t="s">
        <v>2955</v>
      </c>
      <c r="G652" s="284">
        <v>1.18</v>
      </c>
      <c r="H652" s="284">
        <v>0.5</v>
      </c>
      <c r="I652" s="652"/>
      <c r="J652" s="653"/>
      <c r="K652" s="654"/>
    </row>
    <row r="653" spans="1:11" s="606" customFormat="1" ht="15.75" x14ac:dyDescent="0.2">
      <c r="A653" s="1304"/>
      <c r="B653" s="1288"/>
      <c r="C653" s="317" t="s">
        <v>2739</v>
      </c>
      <c r="D653" s="285" t="s">
        <v>3175</v>
      </c>
      <c r="E653" s="284" t="s">
        <v>3997</v>
      </c>
      <c r="F653" s="284" t="s">
        <v>3022</v>
      </c>
      <c r="G653" s="284">
        <v>1.18</v>
      </c>
      <c r="H653" s="284">
        <v>0.5</v>
      </c>
      <c r="I653" s="652"/>
      <c r="J653" s="653"/>
      <c r="K653" s="654"/>
    </row>
    <row r="654" spans="1:11" s="606" customFormat="1" ht="15.75" x14ac:dyDescent="0.2">
      <c r="A654" s="1304"/>
      <c r="B654" s="1288"/>
      <c r="C654" s="317" t="s">
        <v>3176</v>
      </c>
      <c r="D654" s="285" t="s">
        <v>2981</v>
      </c>
      <c r="E654" s="367"/>
      <c r="F654" s="492" t="s">
        <v>2506</v>
      </c>
      <c r="G654" s="651"/>
      <c r="H654" s="476"/>
      <c r="I654" s="652"/>
      <c r="J654" s="653"/>
      <c r="K654" s="654"/>
    </row>
    <row r="655" spans="1:11" s="606" customFormat="1" x14ac:dyDescent="0.2">
      <c r="A655" s="1304"/>
      <c r="B655" s="1288"/>
      <c r="C655" s="317" t="s">
        <v>3177</v>
      </c>
      <c r="D655" s="285" t="s">
        <v>3178</v>
      </c>
      <c r="E655" s="284" t="s">
        <v>3998</v>
      </c>
      <c r="F655" s="285" t="s">
        <v>2507</v>
      </c>
      <c r="G655" s="286">
        <v>0.75</v>
      </c>
      <c r="H655" s="287" t="s">
        <v>2511</v>
      </c>
      <c r="I655" s="317"/>
      <c r="J655" s="316"/>
      <c r="K655" s="537"/>
    </row>
    <row r="656" spans="1:11" s="606" customFormat="1" x14ac:dyDescent="0.2">
      <c r="A656" s="1304"/>
      <c r="B656" s="1288"/>
      <c r="C656" s="317" t="s">
        <v>2788</v>
      </c>
      <c r="D656" s="285" t="s">
        <v>3179</v>
      </c>
      <c r="E656" s="284" t="s">
        <v>3999</v>
      </c>
      <c r="F656" s="285" t="s">
        <v>2509</v>
      </c>
      <c r="G656" s="286">
        <v>0.75</v>
      </c>
      <c r="H656" s="287" t="s">
        <v>2511</v>
      </c>
      <c r="I656" s="317"/>
      <c r="J656" s="316"/>
      <c r="K656" s="537"/>
    </row>
    <row r="657" spans="1:11" s="606" customFormat="1" x14ac:dyDescent="0.2">
      <c r="A657" s="1304"/>
      <c r="B657" s="1288"/>
      <c r="C657" s="317" t="s">
        <v>3180</v>
      </c>
      <c r="D657" s="285" t="s">
        <v>3181</v>
      </c>
      <c r="E657" s="317" t="s">
        <v>2963</v>
      </c>
      <c r="F657" s="317" t="s">
        <v>2510</v>
      </c>
      <c r="G657" s="318">
        <v>0.93</v>
      </c>
      <c r="H657" s="287" t="s">
        <v>2511</v>
      </c>
      <c r="I657" s="285"/>
      <c r="J657" s="536"/>
      <c r="K657" s="537"/>
    </row>
    <row r="658" spans="1:11" s="606" customFormat="1" x14ac:dyDescent="0.2">
      <c r="A658" s="1304"/>
      <c r="B658" s="1288"/>
      <c r="C658" s="1306" t="s">
        <v>3183</v>
      </c>
      <c r="D658" s="1309" t="s">
        <v>3184</v>
      </c>
      <c r="E658" s="285"/>
      <c r="F658" s="485" t="s">
        <v>2488</v>
      </c>
      <c r="G658" s="318"/>
      <c r="H658" s="317"/>
      <c r="I658" s="285"/>
      <c r="J658" s="536"/>
      <c r="K658" s="537"/>
    </row>
    <row r="659" spans="1:11" s="606" customFormat="1" x14ac:dyDescent="0.2">
      <c r="A659" s="1304"/>
      <c r="B659" s="1288"/>
      <c r="C659" s="1307"/>
      <c r="D659" s="1288"/>
      <c r="E659" s="450" t="s">
        <v>4001</v>
      </c>
      <c r="F659" s="285" t="s">
        <v>2514</v>
      </c>
      <c r="G659" s="286">
        <v>0.96</v>
      </c>
      <c r="H659" s="287" t="s">
        <v>2681</v>
      </c>
      <c r="I659" s="285"/>
      <c r="J659" s="536"/>
      <c r="K659" s="537"/>
    </row>
    <row r="660" spans="1:11" s="606" customFormat="1" x14ac:dyDescent="0.2">
      <c r="A660" s="1304"/>
      <c r="B660" s="1288"/>
      <c r="C660" s="1308"/>
      <c r="D660" s="1310"/>
      <c r="E660" s="450" t="s">
        <v>4002</v>
      </c>
      <c r="F660" s="285" t="s">
        <v>2516</v>
      </c>
      <c r="G660" s="286">
        <v>0.31</v>
      </c>
      <c r="H660" s="287" t="s">
        <v>2511</v>
      </c>
      <c r="I660" s="285"/>
      <c r="J660" s="536"/>
      <c r="K660" s="537"/>
    </row>
    <row r="661" spans="1:11" s="606" customFormat="1" ht="15.75" thickBot="1" x14ac:dyDescent="0.25">
      <c r="A661" s="1304"/>
      <c r="B661" s="1288"/>
      <c r="C661" s="317" t="s">
        <v>3187</v>
      </c>
      <c r="D661" s="285" t="s">
        <v>3188</v>
      </c>
      <c r="E661" s="529" t="s">
        <v>4003</v>
      </c>
      <c r="F661" s="364" t="s">
        <v>2518</v>
      </c>
      <c r="G661" s="293">
        <v>0.5</v>
      </c>
      <c r="H661" s="280" t="s">
        <v>3182</v>
      </c>
      <c r="I661" s="364"/>
      <c r="J661" s="538"/>
      <c r="K661" s="539"/>
    </row>
    <row r="662" spans="1:11" s="606" customFormat="1" ht="15.75" thickBot="1" x14ac:dyDescent="0.25">
      <c r="A662" s="1304"/>
      <c r="B662" s="1288"/>
      <c r="C662" s="295" t="s">
        <v>3189</v>
      </c>
      <c r="D662" s="364" t="s">
        <v>3190</v>
      </c>
      <c r="E662" s="671" t="s">
        <v>4073</v>
      </c>
      <c r="F662" s="540" t="s">
        <v>3185</v>
      </c>
      <c r="G662" s="672">
        <v>3</v>
      </c>
      <c r="H662" s="673" t="s">
        <v>3186</v>
      </c>
      <c r="I662" s="540"/>
      <c r="J662" s="541"/>
      <c r="K662" s="542"/>
    </row>
    <row r="663" spans="1:11" s="606" customFormat="1" ht="30.75" thickBot="1" x14ac:dyDescent="0.25">
      <c r="A663" s="1304"/>
      <c r="B663" s="1288"/>
      <c r="C663" s="182" t="s">
        <v>3193</v>
      </c>
      <c r="D663" s="533" t="s">
        <v>3194</v>
      </c>
      <c r="E663" s="367" t="s">
        <v>4037</v>
      </c>
      <c r="F663" s="367" t="s">
        <v>2979</v>
      </c>
      <c r="G663" s="651">
        <v>1.85</v>
      </c>
      <c r="H663" s="476" t="s">
        <v>2511</v>
      </c>
      <c r="I663" s="367"/>
      <c r="J663" s="543"/>
      <c r="K663" s="544"/>
    </row>
    <row r="664" spans="1:11" s="606" customFormat="1" ht="30" x14ac:dyDescent="0.2">
      <c r="A664" s="1304"/>
      <c r="B664" s="1288"/>
      <c r="C664" s="461"/>
      <c r="D664" s="447"/>
      <c r="E664" s="277" t="s">
        <v>4074</v>
      </c>
      <c r="F664" s="375" t="s">
        <v>3191</v>
      </c>
      <c r="G664" s="641">
        <v>1</v>
      </c>
      <c r="H664" s="642" t="s">
        <v>3192</v>
      </c>
      <c r="I664" s="642"/>
      <c r="J664" s="736"/>
      <c r="K664" s="737"/>
    </row>
    <row r="665" spans="1:11" s="606" customFormat="1" x14ac:dyDescent="0.2">
      <c r="A665" s="1304"/>
      <c r="B665" s="1288"/>
      <c r="C665" s="385"/>
      <c r="D665" s="447"/>
      <c r="E665" s="534" t="s">
        <v>4075</v>
      </c>
      <c r="F665" s="285" t="s">
        <v>4076</v>
      </c>
      <c r="G665" s="318">
        <v>0.97</v>
      </c>
      <c r="H665" s="317" t="s">
        <v>3195</v>
      </c>
      <c r="I665" s="317"/>
      <c r="J665" s="316"/>
      <c r="K665" s="537"/>
    </row>
    <row r="666" spans="1:11" s="606" customFormat="1" x14ac:dyDescent="0.2">
      <c r="A666" s="1304"/>
      <c r="B666" s="1288"/>
      <c r="C666" s="385"/>
      <c r="D666" s="447"/>
      <c r="E666" s="534" t="s">
        <v>4077</v>
      </c>
      <c r="F666" s="285" t="s">
        <v>3196</v>
      </c>
      <c r="G666" s="318">
        <v>1.41</v>
      </c>
      <c r="H666" s="317" t="s">
        <v>3197</v>
      </c>
      <c r="I666" s="317"/>
      <c r="J666" s="316"/>
      <c r="K666" s="537"/>
    </row>
    <row r="667" spans="1:11" s="606" customFormat="1" ht="30" x14ac:dyDescent="0.2">
      <c r="A667" s="1304"/>
      <c r="B667" s="1288"/>
      <c r="C667" s="385"/>
      <c r="D667" s="447"/>
      <c r="E667" s="534" t="s">
        <v>4078</v>
      </c>
      <c r="F667" s="285" t="s">
        <v>3198</v>
      </c>
      <c r="G667" s="318">
        <v>2.41</v>
      </c>
      <c r="H667" s="317" t="s">
        <v>2576</v>
      </c>
      <c r="I667" s="317"/>
      <c r="J667" s="316"/>
      <c r="K667" s="537"/>
    </row>
    <row r="668" spans="1:11" s="606" customFormat="1" x14ac:dyDescent="0.2">
      <c r="A668" s="1304"/>
      <c r="B668" s="1288"/>
      <c r="C668" s="385"/>
      <c r="D668" s="447"/>
      <c r="E668" s="534" t="s">
        <v>4079</v>
      </c>
      <c r="F668" s="285" t="s">
        <v>3199</v>
      </c>
      <c r="G668" s="318">
        <v>2</v>
      </c>
      <c r="H668" s="317" t="s">
        <v>3200</v>
      </c>
      <c r="I668" s="317"/>
      <c r="J668" s="316"/>
      <c r="K668" s="537"/>
    </row>
    <row r="669" spans="1:11" s="606" customFormat="1" ht="15.75" thickBot="1" x14ac:dyDescent="0.25">
      <c r="A669" s="1304"/>
      <c r="B669" s="1288"/>
      <c r="C669" s="385"/>
      <c r="D669" s="447"/>
      <c r="E669" s="697" t="s">
        <v>4080</v>
      </c>
      <c r="F669" s="535" t="s">
        <v>3201</v>
      </c>
      <c r="G669" s="659">
        <v>2.25</v>
      </c>
      <c r="H669" s="693" t="s">
        <v>3202</v>
      </c>
      <c r="I669" s="693"/>
      <c r="J669" s="694"/>
      <c r="K669" s="695"/>
    </row>
    <row r="670" spans="1:11" s="606" customFormat="1" x14ac:dyDescent="0.2">
      <c r="A670" s="1304"/>
      <c r="B670" s="1288"/>
      <c r="C670" s="385"/>
      <c r="D670" s="696"/>
      <c r="E670" s="366" t="s">
        <v>4038</v>
      </c>
      <c r="F670" s="366" t="s">
        <v>2983</v>
      </c>
      <c r="G670" s="322">
        <v>1.06</v>
      </c>
      <c r="H670" s="452" t="s">
        <v>3159</v>
      </c>
      <c r="I670" s="452"/>
      <c r="J670" s="487"/>
      <c r="K670" s="678"/>
    </row>
    <row r="671" spans="1:11" s="606" customFormat="1" x14ac:dyDescent="0.2">
      <c r="A671" s="1304"/>
      <c r="B671" s="1288"/>
      <c r="C671" s="385"/>
      <c r="D671" s="696"/>
      <c r="E671" s="285" t="s">
        <v>4039</v>
      </c>
      <c r="F671" s="285" t="s">
        <v>3203</v>
      </c>
      <c r="G671" s="318">
        <v>1.06</v>
      </c>
      <c r="H671" s="317" t="s">
        <v>2503</v>
      </c>
      <c r="I671" s="317"/>
      <c r="J671" s="316"/>
      <c r="K671" s="537"/>
    </row>
    <row r="672" spans="1:11" s="606" customFormat="1" x14ac:dyDescent="0.2">
      <c r="A672" s="1304"/>
      <c r="B672" s="1288"/>
      <c r="C672" s="385"/>
      <c r="D672" s="696"/>
      <c r="E672" s="285" t="s">
        <v>4052</v>
      </c>
      <c r="F672" s="285" t="s">
        <v>3204</v>
      </c>
      <c r="G672" s="318">
        <v>1.55</v>
      </c>
      <c r="H672" s="317" t="s">
        <v>2721</v>
      </c>
      <c r="I672" s="317"/>
      <c r="J672" s="316"/>
      <c r="K672" s="537"/>
    </row>
    <row r="673" spans="1:11" s="606" customFormat="1" x14ac:dyDescent="0.2">
      <c r="A673" s="1304"/>
      <c r="B673" s="1288"/>
      <c r="C673" s="385"/>
      <c r="D673" s="696"/>
      <c r="E673" s="285" t="s">
        <v>4051</v>
      </c>
      <c r="F673" s="285" t="s">
        <v>3205</v>
      </c>
      <c r="G673" s="318">
        <v>1.01</v>
      </c>
      <c r="H673" s="317" t="s">
        <v>2581</v>
      </c>
      <c r="I673" s="317"/>
      <c r="J673" s="316"/>
      <c r="K673" s="537"/>
    </row>
    <row r="674" spans="1:11" s="606" customFormat="1" x14ac:dyDescent="0.2">
      <c r="A674" s="1304"/>
      <c r="B674" s="1288"/>
      <c r="C674" s="604"/>
      <c r="D674" s="696"/>
      <c r="E674" s="285" t="s">
        <v>4064</v>
      </c>
      <c r="F674" s="285" t="s">
        <v>3082</v>
      </c>
      <c r="G674" s="318">
        <v>1.3</v>
      </c>
      <c r="H674" s="317" t="s">
        <v>2485</v>
      </c>
      <c r="I674" s="317"/>
      <c r="J674" s="316"/>
      <c r="K674" s="537"/>
    </row>
    <row r="675" spans="1:11" s="606" customFormat="1" x14ac:dyDescent="0.2">
      <c r="A675" s="1304"/>
      <c r="B675" s="1288"/>
      <c r="C675" s="476"/>
      <c r="D675" s="367"/>
      <c r="E675" s="285" t="s">
        <v>3059</v>
      </c>
      <c r="F675" s="285" t="s">
        <v>3206</v>
      </c>
      <c r="G675" s="318">
        <v>0.84</v>
      </c>
      <c r="H675" s="317" t="s">
        <v>2515</v>
      </c>
      <c r="I675" s="317"/>
      <c r="J675" s="316"/>
      <c r="K675" s="537"/>
    </row>
    <row r="676" spans="1:11" s="606" customFormat="1" x14ac:dyDescent="0.2">
      <c r="A676" s="1304"/>
      <c r="B676" s="1288"/>
      <c r="C676" s="476"/>
      <c r="D676" s="367"/>
      <c r="E676" s="699" t="s">
        <v>4040</v>
      </c>
      <c r="F676" s="367" t="s">
        <v>2989</v>
      </c>
      <c r="G676" s="318">
        <v>0.38</v>
      </c>
      <c r="H676" s="317" t="s">
        <v>2727</v>
      </c>
      <c r="I676" s="317"/>
      <c r="J676" s="316"/>
      <c r="K676" s="537"/>
    </row>
    <row r="677" spans="1:11" s="606" customFormat="1" x14ac:dyDescent="0.2">
      <c r="A677" s="1304"/>
      <c r="B677" s="1288"/>
      <c r="C677" s="476"/>
      <c r="D677" s="367"/>
      <c r="E677" s="285" t="s">
        <v>4018</v>
      </c>
      <c r="F677" s="285" t="s">
        <v>3109</v>
      </c>
      <c r="G677" s="318">
        <v>1.06</v>
      </c>
      <c r="H677" s="317" t="s">
        <v>2727</v>
      </c>
      <c r="I677" s="317"/>
      <c r="J677" s="316"/>
      <c r="K677" s="537"/>
    </row>
    <row r="678" spans="1:11" s="606" customFormat="1" ht="30" x14ac:dyDescent="0.2">
      <c r="A678" s="1304"/>
      <c r="B678" s="1288"/>
      <c r="C678" s="476"/>
      <c r="D678" s="367"/>
      <c r="E678" s="406" t="s">
        <v>2790</v>
      </c>
      <c r="F678" s="285" t="s">
        <v>2791</v>
      </c>
      <c r="G678" s="318">
        <v>0.25</v>
      </c>
      <c r="H678" s="317" t="s">
        <v>2667</v>
      </c>
      <c r="I678" s="317"/>
      <c r="J678" s="316"/>
      <c r="K678" s="537"/>
    </row>
    <row r="679" spans="1:11" s="606" customFormat="1" ht="16.5" thickBot="1" x14ac:dyDescent="0.25">
      <c r="A679" s="1305"/>
      <c r="B679" s="1289"/>
      <c r="C679" s="479"/>
      <c r="D679" s="480"/>
      <c r="E679" s="535"/>
      <c r="F679" s="523" t="s">
        <v>2493</v>
      </c>
      <c r="G679" s="659"/>
      <c r="H679" s="545" t="s">
        <v>2884</v>
      </c>
      <c r="I679" s="660" t="s">
        <v>3207</v>
      </c>
      <c r="J679" s="661" t="s">
        <v>3208</v>
      </c>
      <c r="K679" s="662" t="s">
        <v>2714</v>
      </c>
    </row>
    <row r="680" spans="1:11" s="606" customFormat="1" ht="30" x14ac:dyDescent="0.2">
      <c r="A680" s="1303" t="s">
        <v>3209</v>
      </c>
      <c r="B680" s="1287" t="s">
        <v>3210</v>
      </c>
      <c r="C680" s="642" t="s">
        <v>2946</v>
      </c>
      <c r="D680" s="375" t="s">
        <v>3211</v>
      </c>
      <c r="E680" s="375" t="s">
        <v>4033</v>
      </c>
      <c r="F680" s="375" t="s">
        <v>2947</v>
      </c>
      <c r="G680" s="641">
        <v>1.4</v>
      </c>
      <c r="H680" s="642" t="s">
        <v>2485</v>
      </c>
      <c r="I680" s="739"/>
      <c r="J680" s="740"/>
      <c r="K680" s="741"/>
    </row>
    <row r="681" spans="1:11" s="606" customFormat="1" ht="30" x14ac:dyDescent="0.2">
      <c r="A681" s="1304"/>
      <c r="B681" s="1288"/>
      <c r="C681" s="317" t="s">
        <v>2948</v>
      </c>
      <c r="D681" s="285" t="s">
        <v>3212</v>
      </c>
      <c r="E681" s="284" t="s">
        <v>3990</v>
      </c>
      <c r="F681" s="284" t="s">
        <v>2950</v>
      </c>
      <c r="G681" s="284">
        <v>1.68</v>
      </c>
      <c r="H681" s="284" t="s">
        <v>2485</v>
      </c>
      <c r="I681" s="647"/>
      <c r="J681" s="648"/>
      <c r="K681" s="655"/>
    </row>
    <row r="682" spans="1:11" s="606" customFormat="1" ht="15.75" x14ac:dyDescent="0.2">
      <c r="A682" s="1304"/>
      <c r="B682" s="1288"/>
      <c r="C682" s="317" t="s">
        <v>3213</v>
      </c>
      <c r="D682" s="285" t="s">
        <v>3214</v>
      </c>
      <c r="E682" s="284" t="s">
        <v>3991</v>
      </c>
      <c r="F682" s="284" t="s">
        <v>3016</v>
      </c>
      <c r="G682" s="284">
        <v>1.68</v>
      </c>
      <c r="H682" s="284" t="s">
        <v>2485</v>
      </c>
      <c r="I682" s="663"/>
      <c r="J682" s="664"/>
      <c r="K682" s="735"/>
    </row>
    <row r="683" spans="1:11" s="606" customFormat="1" ht="30" x14ac:dyDescent="0.2">
      <c r="A683" s="1304"/>
      <c r="B683" s="1288"/>
      <c r="C683" s="317" t="s">
        <v>2951</v>
      </c>
      <c r="D683" s="285" t="s">
        <v>3215</v>
      </c>
      <c r="E683" s="285" t="s">
        <v>4034</v>
      </c>
      <c r="F683" s="285" t="s">
        <v>2953</v>
      </c>
      <c r="G683" s="318">
        <v>1.08</v>
      </c>
      <c r="H683" s="317" t="s">
        <v>2485</v>
      </c>
      <c r="I683" s="663"/>
      <c r="J683" s="664"/>
      <c r="K683" s="735"/>
    </row>
    <row r="684" spans="1:11" s="606" customFormat="1" ht="15.75" x14ac:dyDescent="0.2">
      <c r="A684" s="1304"/>
      <c r="B684" s="1288"/>
      <c r="C684" s="315" t="s">
        <v>3216</v>
      </c>
      <c r="D684" s="285" t="s">
        <v>3217</v>
      </c>
      <c r="E684" s="284" t="s">
        <v>3996</v>
      </c>
      <c r="F684" s="284" t="s">
        <v>2955</v>
      </c>
      <c r="G684" s="284">
        <v>1.18</v>
      </c>
      <c r="H684" s="284">
        <v>0.5</v>
      </c>
      <c r="I684" s="663"/>
      <c r="J684" s="664"/>
      <c r="K684" s="735"/>
    </row>
    <row r="685" spans="1:11" s="606" customFormat="1" ht="30" x14ac:dyDescent="0.2">
      <c r="A685" s="1304"/>
      <c r="B685" s="1288"/>
      <c r="C685" s="317" t="s">
        <v>2954</v>
      </c>
      <c r="D685" s="285" t="s">
        <v>3218</v>
      </c>
      <c r="E685" s="284" t="s">
        <v>3997</v>
      </c>
      <c r="F685" s="284" t="s">
        <v>3022</v>
      </c>
      <c r="G685" s="284">
        <v>1.18</v>
      </c>
      <c r="H685" s="284">
        <v>0.5</v>
      </c>
      <c r="I685" s="663"/>
      <c r="J685" s="664"/>
      <c r="K685" s="735"/>
    </row>
    <row r="686" spans="1:11" s="606" customFormat="1" ht="15.75" x14ac:dyDescent="0.2">
      <c r="A686" s="1304"/>
      <c r="B686" s="1288"/>
      <c r="C686" s="1311" t="s">
        <v>2954</v>
      </c>
      <c r="D686" s="1309" t="s">
        <v>3218</v>
      </c>
      <c r="E686" s="367"/>
      <c r="F686" s="492" t="s">
        <v>2506</v>
      </c>
      <c r="G686" s="651"/>
      <c r="H686" s="476"/>
      <c r="I686" s="663"/>
      <c r="J686" s="664"/>
      <c r="K686" s="735"/>
    </row>
    <row r="687" spans="1:11" s="606" customFormat="1" ht="15.75" x14ac:dyDescent="0.2">
      <c r="A687" s="1304"/>
      <c r="B687" s="1288"/>
      <c r="C687" s="1312"/>
      <c r="D687" s="1310"/>
      <c r="E687" s="284" t="s">
        <v>3998</v>
      </c>
      <c r="F687" s="285" t="s">
        <v>2507</v>
      </c>
      <c r="G687" s="286">
        <v>0.75</v>
      </c>
      <c r="H687" s="287" t="s">
        <v>2680</v>
      </c>
      <c r="I687" s="663"/>
      <c r="J687" s="664"/>
      <c r="K687" s="735"/>
    </row>
    <row r="688" spans="1:11" s="606" customFormat="1" ht="15.75" x14ac:dyDescent="0.2">
      <c r="A688" s="1304"/>
      <c r="B688" s="1288"/>
      <c r="C688" s="317" t="s">
        <v>3220</v>
      </c>
      <c r="D688" s="285" t="s">
        <v>3221</v>
      </c>
      <c r="E688" s="284" t="s">
        <v>3999</v>
      </c>
      <c r="F688" s="285" t="s">
        <v>2509</v>
      </c>
      <c r="G688" s="286">
        <v>0.75</v>
      </c>
      <c r="H688" s="287" t="s">
        <v>2515</v>
      </c>
      <c r="I688" s="663"/>
      <c r="J688" s="664"/>
      <c r="K688" s="735"/>
    </row>
    <row r="689" spans="1:11" s="606" customFormat="1" ht="15.75" x14ac:dyDescent="0.2">
      <c r="A689" s="1304"/>
      <c r="B689" s="1288"/>
      <c r="C689" s="451" t="s">
        <v>3145</v>
      </c>
      <c r="D689" s="364" t="s">
        <v>2748</v>
      </c>
      <c r="E689" s="317" t="s">
        <v>2963</v>
      </c>
      <c r="F689" s="317" t="s">
        <v>2510</v>
      </c>
      <c r="G689" s="318">
        <v>0.93</v>
      </c>
      <c r="H689" s="287" t="s">
        <v>2692</v>
      </c>
      <c r="I689" s="663"/>
      <c r="J689" s="664"/>
      <c r="K689" s="735"/>
    </row>
    <row r="690" spans="1:11" s="606" customFormat="1" ht="15.75" x14ac:dyDescent="0.2">
      <c r="A690" s="1304"/>
      <c r="B690" s="1288"/>
      <c r="C690" s="317" t="s">
        <v>3048</v>
      </c>
      <c r="D690" s="285" t="s">
        <v>3049</v>
      </c>
      <c r="E690" s="285"/>
      <c r="F690" s="485" t="s">
        <v>2488</v>
      </c>
      <c r="G690" s="318"/>
      <c r="H690" s="317"/>
      <c r="I690" s="663"/>
      <c r="J690" s="664"/>
      <c r="K690" s="735"/>
    </row>
    <row r="691" spans="1:11" s="606" customFormat="1" ht="30" x14ac:dyDescent="0.2">
      <c r="A691" s="1304"/>
      <c r="B691" s="1288"/>
      <c r="C691" s="317" t="s">
        <v>3125</v>
      </c>
      <c r="D691" s="285" t="s">
        <v>3225</v>
      </c>
      <c r="E691" s="450" t="s">
        <v>4001</v>
      </c>
      <c r="F691" s="285" t="s">
        <v>2514</v>
      </c>
      <c r="G691" s="286">
        <v>0.96</v>
      </c>
      <c r="H691" s="287" t="s">
        <v>3219</v>
      </c>
      <c r="I691" s="663"/>
      <c r="J691" s="664"/>
      <c r="K691" s="735"/>
    </row>
    <row r="692" spans="1:11" s="606" customFormat="1" ht="30" x14ac:dyDescent="0.2">
      <c r="A692" s="1304"/>
      <c r="B692" s="1288"/>
      <c r="C692" s="317" t="s">
        <v>3227</v>
      </c>
      <c r="D692" s="285" t="s">
        <v>3228</v>
      </c>
      <c r="E692" s="284" t="s">
        <v>4002</v>
      </c>
      <c r="F692" s="285" t="s">
        <v>2516</v>
      </c>
      <c r="G692" s="286">
        <v>0.31</v>
      </c>
      <c r="H692" s="287" t="s">
        <v>2692</v>
      </c>
      <c r="I692" s="663"/>
      <c r="J692" s="664"/>
      <c r="K692" s="735"/>
    </row>
    <row r="693" spans="1:11" s="606" customFormat="1" ht="16.5" thickBot="1" x14ac:dyDescent="0.25">
      <c r="A693" s="1304"/>
      <c r="B693" s="1288"/>
      <c r="C693" s="452" t="s">
        <v>2741</v>
      </c>
      <c r="D693" s="366" t="s">
        <v>2742</v>
      </c>
      <c r="E693" s="408" t="s">
        <v>4003</v>
      </c>
      <c r="F693" s="364" t="s">
        <v>2518</v>
      </c>
      <c r="G693" s="293">
        <v>0.5</v>
      </c>
      <c r="H693" s="294" t="s">
        <v>3222</v>
      </c>
      <c r="I693" s="652"/>
      <c r="J693" s="653"/>
      <c r="K693" s="742"/>
    </row>
    <row r="694" spans="1:11" s="606" customFormat="1" ht="30.75" thickBot="1" x14ac:dyDescent="0.25">
      <c r="A694" s="1304"/>
      <c r="B694" s="1288"/>
      <c r="C694" s="317" t="s">
        <v>3142</v>
      </c>
      <c r="D694" s="285" t="s">
        <v>2891</v>
      </c>
      <c r="E694" s="671" t="s">
        <v>4081</v>
      </c>
      <c r="F694" s="540" t="s">
        <v>3223</v>
      </c>
      <c r="G694" s="672">
        <v>1.04</v>
      </c>
      <c r="H694" s="673" t="s">
        <v>3224</v>
      </c>
      <c r="I694" s="673"/>
      <c r="J694" s="685"/>
      <c r="K694" s="542"/>
    </row>
    <row r="695" spans="1:11" s="606" customFormat="1" ht="30.75" thickBot="1" x14ac:dyDescent="0.25">
      <c r="A695" s="1304"/>
      <c r="B695" s="1288"/>
      <c r="C695" s="317" t="s">
        <v>3234</v>
      </c>
      <c r="D695" s="285" t="s">
        <v>3235</v>
      </c>
      <c r="E695" s="743" t="s">
        <v>4008</v>
      </c>
      <c r="F695" s="367" t="s">
        <v>2555</v>
      </c>
      <c r="G695" s="651">
        <v>0.5</v>
      </c>
      <c r="H695" s="476" t="s">
        <v>3226</v>
      </c>
      <c r="I695" s="476"/>
      <c r="J695" s="730"/>
      <c r="K695" s="544"/>
    </row>
    <row r="696" spans="1:11" s="606" customFormat="1" x14ac:dyDescent="0.2">
      <c r="A696" s="1304"/>
      <c r="B696" s="1288"/>
      <c r="C696" s="317" t="s">
        <v>3138</v>
      </c>
      <c r="D696" s="285" t="s">
        <v>3139</v>
      </c>
      <c r="E696" s="277" t="s">
        <v>4082</v>
      </c>
      <c r="F696" s="375" t="s">
        <v>3229</v>
      </c>
      <c r="G696" s="641">
        <v>1</v>
      </c>
      <c r="H696" s="642" t="s">
        <v>3230</v>
      </c>
      <c r="I696" s="642"/>
      <c r="J696" s="736"/>
      <c r="K696" s="737"/>
    </row>
    <row r="697" spans="1:11" s="606" customFormat="1" ht="15.75" thickBot="1" x14ac:dyDescent="0.25">
      <c r="A697" s="1304"/>
      <c r="B697" s="1288"/>
      <c r="C697" s="744"/>
      <c r="D697" s="367"/>
      <c r="E697" s="697" t="s">
        <v>4083</v>
      </c>
      <c r="F697" s="535" t="s">
        <v>3231</v>
      </c>
      <c r="G697" s="659">
        <v>1.03</v>
      </c>
      <c r="H697" s="693" t="s">
        <v>3232</v>
      </c>
      <c r="I697" s="693"/>
      <c r="J697" s="694"/>
      <c r="K697" s="695"/>
    </row>
    <row r="698" spans="1:11" s="606" customFormat="1" x14ac:dyDescent="0.2">
      <c r="A698" s="1304"/>
      <c r="B698" s="1288"/>
      <c r="C698" s="744"/>
      <c r="D698" s="367"/>
      <c r="E698" s="677" t="s">
        <v>4064</v>
      </c>
      <c r="F698" s="366" t="s">
        <v>3233</v>
      </c>
      <c r="G698" s="322">
        <v>1.3</v>
      </c>
      <c r="H698" s="452" t="s">
        <v>2707</v>
      </c>
      <c r="I698" s="452"/>
      <c r="J698" s="487"/>
      <c r="K698" s="678"/>
    </row>
    <row r="699" spans="1:11" s="606" customFormat="1" x14ac:dyDescent="0.2">
      <c r="A699" s="1304"/>
      <c r="B699" s="1288"/>
      <c r="C699" s="744"/>
      <c r="D699" s="367"/>
      <c r="E699" s="406" t="s">
        <v>4039</v>
      </c>
      <c r="F699" s="285" t="s">
        <v>3203</v>
      </c>
      <c r="G699" s="318">
        <v>1.06</v>
      </c>
      <c r="H699" s="317" t="s">
        <v>3236</v>
      </c>
      <c r="I699" s="317"/>
      <c r="J699" s="316"/>
      <c r="K699" s="537"/>
    </row>
    <row r="700" spans="1:11" s="606" customFormat="1" ht="30" x14ac:dyDescent="0.2">
      <c r="A700" s="1304"/>
      <c r="B700" s="1288"/>
      <c r="C700" s="744"/>
      <c r="D700" s="367"/>
      <c r="E700" s="406" t="s">
        <v>2790</v>
      </c>
      <c r="F700" s="285" t="s">
        <v>2791</v>
      </c>
      <c r="G700" s="318">
        <v>0.25</v>
      </c>
      <c r="H700" s="317" t="s">
        <v>2681</v>
      </c>
      <c r="I700" s="317"/>
      <c r="J700" s="316"/>
      <c r="K700" s="537"/>
    </row>
    <row r="701" spans="1:11" s="606" customFormat="1" ht="16.5" thickBot="1" x14ac:dyDescent="0.25">
      <c r="A701" s="1305"/>
      <c r="B701" s="1289"/>
      <c r="C701" s="745"/>
      <c r="D701" s="389"/>
      <c r="E701" s="535"/>
      <c r="F701" s="523" t="s">
        <v>2493</v>
      </c>
      <c r="G701" s="659"/>
      <c r="H701" s="545" t="s">
        <v>2494</v>
      </c>
      <c r="I701" s="734" t="s">
        <v>3237</v>
      </c>
      <c r="J701" s="738" t="s">
        <v>3238</v>
      </c>
      <c r="K701" s="714" t="s">
        <v>3131</v>
      </c>
    </row>
    <row r="702" spans="1:11" s="606" customFormat="1" x14ac:dyDescent="0.2">
      <c r="A702" s="603"/>
      <c r="B702" s="604"/>
      <c r="C702" s="604"/>
      <c r="D702" s="604"/>
      <c r="E702" s="604"/>
      <c r="F702" s="604"/>
      <c r="G702" s="605"/>
      <c r="H702" s="385"/>
      <c r="I702" s="385"/>
      <c r="J702" s="630"/>
      <c r="K702" s="604"/>
    </row>
    <row r="703" spans="1:11" s="606" customFormat="1" ht="15.75" thickBot="1" x14ac:dyDescent="0.25">
      <c r="A703" s="1296" t="s">
        <v>3239</v>
      </c>
      <c r="B703" s="1296"/>
      <c r="C703" s="1296"/>
      <c r="D703" s="1296"/>
      <c r="E703" s="1296"/>
      <c r="F703" s="1296"/>
      <c r="G703" s="1296"/>
      <c r="H703" s="1296"/>
      <c r="I703" s="1296"/>
      <c r="J703" s="1296"/>
      <c r="K703" s="1296"/>
    </row>
    <row r="704" spans="1:11" s="606" customFormat="1" ht="51.75" thickBot="1" x14ac:dyDescent="0.25">
      <c r="A704" s="746" t="s">
        <v>3240</v>
      </c>
      <c r="B704" s="747" t="s">
        <v>3241</v>
      </c>
      <c r="C704" s="747" t="s">
        <v>3242</v>
      </c>
      <c r="D704" s="271" t="s">
        <v>2472</v>
      </c>
      <c r="E704" s="747" t="s">
        <v>2815</v>
      </c>
      <c r="F704" s="747" t="s">
        <v>3243</v>
      </c>
      <c r="G704" s="272" t="s">
        <v>2475</v>
      </c>
      <c r="H704" s="273" t="s">
        <v>3244</v>
      </c>
      <c r="I704" s="274" t="s">
        <v>2477</v>
      </c>
      <c r="J704" s="275" t="s">
        <v>3245</v>
      </c>
      <c r="K704" s="276" t="s">
        <v>2479</v>
      </c>
    </row>
    <row r="705" spans="1:11" s="606" customFormat="1" x14ac:dyDescent="0.2">
      <c r="A705" s="1297" t="s">
        <v>3246</v>
      </c>
      <c r="B705" s="1299" t="s">
        <v>3247</v>
      </c>
      <c r="C705" s="1277" t="s">
        <v>3248</v>
      </c>
      <c r="D705" s="1301"/>
      <c r="E705" s="748" t="s">
        <v>4084</v>
      </c>
      <c r="F705" s="748" t="s">
        <v>3250</v>
      </c>
      <c r="G705" s="749">
        <v>4.21</v>
      </c>
      <c r="H705" s="750" t="s">
        <v>2934</v>
      </c>
      <c r="I705" s="751"/>
      <c r="J705" s="751"/>
      <c r="K705" s="752"/>
    </row>
    <row r="706" spans="1:11" s="606" customFormat="1" ht="15.75" thickBot="1" x14ac:dyDescent="0.25">
      <c r="A706" s="1298"/>
      <c r="B706" s="1300"/>
      <c r="C706" s="1281"/>
      <c r="D706" s="1302"/>
      <c r="E706" s="753"/>
      <c r="F706" s="754" t="s">
        <v>2493</v>
      </c>
      <c r="G706" s="755"/>
      <c r="H706" s="756"/>
      <c r="I706" s="757">
        <v>4.21</v>
      </c>
      <c r="J706" s="758">
        <v>572.55999999999995</v>
      </c>
      <c r="K706" s="759">
        <v>1</v>
      </c>
    </row>
    <row r="707" spans="1:11" s="606" customFormat="1" x14ac:dyDescent="0.2">
      <c r="A707" s="1271" t="s">
        <v>3251</v>
      </c>
      <c r="B707" s="1274" t="s">
        <v>3252</v>
      </c>
      <c r="C707" s="1277" t="s">
        <v>3248</v>
      </c>
      <c r="D707" s="1278"/>
      <c r="E707" s="748" t="s">
        <v>3249</v>
      </c>
      <c r="F707" s="748" t="s">
        <v>3253</v>
      </c>
      <c r="G707" s="749">
        <v>1.38</v>
      </c>
      <c r="H707" s="760" t="s">
        <v>2934</v>
      </c>
      <c r="I707" s="761"/>
      <c r="J707" s="762"/>
      <c r="K707" s="763"/>
    </row>
    <row r="708" spans="1:11" s="606" customFormat="1" ht="15.75" thickBot="1" x14ac:dyDescent="0.25">
      <c r="A708" s="1272"/>
      <c r="B708" s="1275"/>
      <c r="C708" s="1279"/>
      <c r="D708" s="1280"/>
      <c r="E708" s="764"/>
      <c r="F708" s="765" t="s">
        <v>2488</v>
      </c>
      <c r="G708" s="766"/>
      <c r="H708" s="767"/>
      <c r="I708" s="764"/>
      <c r="J708" s="768"/>
      <c r="K708" s="769"/>
    </row>
    <row r="709" spans="1:11" s="606" customFormat="1" ht="15.75" thickBot="1" x14ac:dyDescent="0.25">
      <c r="A709" s="1272"/>
      <c r="B709" s="1275"/>
      <c r="C709" s="1279"/>
      <c r="D709" s="1280"/>
      <c r="E709" s="770" t="s">
        <v>3254</v>
      </c>
      <c r="F709" s="771" t="s">
        <v>3255</v>
      </c>
      <c r="G709" s="772">
        <v>1.75</v>
      </c>
      <c r="H709" s="773" t="s">
        <v>2934</v>
      </c>
      <c r="I709" s="771"/>
      <c r="J709" s="774"/>
      <c r="K709" s="775"/>
    </row>
    <row r="710" spans="1:11" s="606" customFormat="1" ht="15.75" thickBot="1" x14ac:dyDescent="0.25">
      <c r="A710" s="1273"/>
      <c r="B710" s="1276"/>
      <c r="C710" s="1281"/>
      <c r="D710" s="1282"/>
      <c r="E710" s="753"/>
      <c r="F710" s="754" t="s">
        <v>2493</v>
      </c>
      <c r="G710" s="755"/>
      <c r="H710" s="756"/>
      <c r="I710" s="757">
        <v>3.13</v>
      </c>
      <c r="J710" s="758">
        <v>425.68</v>
      </c>
      <c r="K710" s="759">
        <v>1</v>
      </c>
    </row>
    <row r="711" spans="1:11" s="606" customFormat="1" x14ac:dyDescent="0.2">
      <c r="A711" s="1271" t="s">
        <v>3256</v>
      </c>
      <c r="B711" s="1274" t="s">
        <v>3257</v>
      </c>
      <c r="C711" s="1277" t="s">
        <v>3248</v>
      </c>
      <c r="D711" s="1278"/>
      <c r="E711" s="748" t="s">
        <v>3249</v>
      </c>
      <c r="F711" s="748" t="s">
        <v>3253</v>
      </c>
      <c r="G711" s="749">
        <v>1.38</v>
      </c>
      <c r="H711" s="760" t="s">
        <v>2934</v>
      </c>
      <c r="I711" s="761"/>
      <c r="J711" s="762"/>
      <c r="K711" s="763"/>
    </row>
    <row r="712" spans="1:11" s="606" customFormat="1" x14ac:dyDescent="0.2">
      <c r="A712" s="1272"/>
      <c r="B712" s="1275"/>
      <c r="C712" s="1279"/>
      <c r="D712" s="1280"/>
      <c r="E712" s="764"/>
      <c r="F712" s="765" t="s">
        <v>2488</v>
      </c>
      <c r="G712" s="766"/>
      <c r="H712" s="767"/>
      <c r="I712" s="764"/>
      <c r="J712" s="768"/>
      <c r="K712" s="769"/>
    </row>
    <row r="713" spans="1:11" s="606" customFormat="1" x14ac:dyDescent="0.2">
      <c r="A713" s="1272"/>
      <c r="B713" s="1275"/>
      <c r="C713" s="1279"/>
      <c r="D713" s="1280"/>
      <c r="E713" s="776" t="s">
        <v>3258</v>
      </c>
      <c r="F713" s="776" t="s">
        <v>3259</v>
      </c>
      <c r="G713" s="777">
        <v>1.4</v>
      </c>
      <c r="H713" s="778" t="s">
        <v>3260</v>
      </c>
      <c r="I713" s="776"/>
      <c r="J713" s="779"/>
      <c r="K713" s="780"/>
    </row>
    <row r="714" spans="1:11" s="606" customFormat="1" ht="15.75" thickBot="1" x14ac:dyDescent="0.25">
      <c r="A714" s="1272"/>
      <c r="B714" s="1275"/>
      <c r="C714" s="1279"/>
      <c r="D714" s="1280"/>
      <c r="E714" s="776" t="s">
        <v>3261</v>
      </c>
      <c r="F714" s="776" t="s">
        <v>3262</v>
      </c>
      <c r="G714" s="777">
        <v>2.5</v>
      </c>
      <c r="H714" s="778" t="s">
        <v>3260</v>
      </c>
      <c r="I714" s="776"/>
      <c r="J714" s="779"/>
      <c r="K714" s="780"/>
    </row>
    <row r="715" spans="1:11" s="606" customFormat="1" x14ac:dyDescent="0.2">
      <c r="A715" s="1272"/>
      <c r="B715" s="1275"/>
      <c r="C715" s="1279"/>
      <c r="D715" s="1280"/>
      <c r="E715" s="781" t="s">
        <v>3263</v>
      </c>
      <c r="F715" s="748" t="s">
        <v>3264</v>
      </c>
      <c r="G715" s="782">
        <v>1.75</v>
      </c>
      <c r="H715" s="783" t="s">
        <v>4085</v>
      </c>
      <c r="I715" s="748"/>
      <c r="J715" s="762"/>
      <c r="K715" s="763"/>
    </row>
    <row r="716" spans="1:11" s="606" customFormat="1" ht="15.75" thickBot="1" x14ac:dyDescent="0.25">
      <c r="A716" s="1272"/>
      <c r="B716" s="1275"/>
      <c r="C716" s="1279"/>
      <c r="D716" s="1280"/>
      <c r="E716" s="784" t="s">
        <v>3265</v>
      </c>
      <c r="F716" s="785" t="s">
        <v>3266</v>
      </c>
      <c r="G716" s="786">
        <v>1.55</v>
      </c>
      <c r="H716" s="787" t="s">
        <v>4085</v>
      </c>
      <c r="I716" s="785"/>
      <c r="J716" s="788"/>
      <c r="K716" s="789"/>
    </row>
    <row r="717" spans="1:11" s="606" customFormat="1" ht="15.75" thickBot="1" x14ac:dyDescent="0.25">
      <c r="A717" s="1273"/>
      <c r="B717" s="1276"/>
      <c r="C717" s="1281"/>
      <c r="D717" s="1282"/>
      <c r="E717" s="790"/>
      <c r="F717" s="791" t="s">
        <v>2493</v>
      </c>
      <c r="G717" s="792"/>
      <c r="H717" s="793"/>
      <c r="I717" s="794">
        <v>10.83</v>
      </c>
      <c r="J717" s="795">
        <v>1472.88</v>
      </c>
      <c r="K717" s="796" t="s">
        <v>3267</v>
      </c>
    </row>
    <row r="718" spans="1:11" s="606" customFormat="1" x14ac:dyDescent="0.2">
      <c r="A718" s="1271" t="s">
        <v>3268</v>
      </c>
      <c r="B718" s="1274" t="s">
        <v>3269</v>
      </c>
      <c r="C718" s="1277" t="s">
        <v>3248</v>
      </c>
      <c r="D718" s="1278"/>
      <c r="E718" s="748" t="s">
        <v>3249</v>
      </c>
      <c r="F718" s="748" t="s">
        <v>3253</v>
      </c>
      <c r="G718" s="749">
        <v>1.38</v>
      </c>
      <c r="H718" s="760" t="s">
        <v>2934</v>
      </c>
      <c r="I718" s="761"/>
      <c r="J718" s="762"/>
      <c r="K718" s="763"/>
    </row>
    <row r="719" spans="1:11" s="606" customFormat="1" x14ac:dyDescent="0.2">
      <c r="A719" s="1272"/>
      <c r="B719" s="1275"/>
      <c r="C719" s="1279"/>
      <c r="D719" s="1280"/>
      <c r="E719" s="764"/>
      <c r="F719" s="765" t="s">
        <v>2488</v>
      </c>
      <c r="G719" s="766"/>
      <c r="H719" s="767"/>
      <c r="I719" s="764"/>
      <c r="J719" s="768"/>
      <c r="K719" s="769"/>
    </row>
    <row r="720" spans="1:11" s="606" customFormat="1" x14ac:dyDescent="0.2">
      <c r="A720" s="1272"/>
      <c r="B720" s="1275"/>
      <c r="C720" s="1279"/>
      <c r="D720" s="1280"/>
      <c r="E720" s="776" t="s">
        <v>3258</v>
      </c>
      <c r="F720" s="776" t="s">
        <v>3259</v>
      </c>
      <c r="G720" s="777">
        <v>1.4</v>
      </c>
      <c r="H720" s="778" t="s">
        <v>3260</v>
      </c>
      <c r="I720" s="776"/>
      <c r="J720" s="779"/>
      <c r="K720" s="780"/>
    </row>
    <row r="721" spans="1:11" s="606" customFormat="1" x14ac:dyDescent="0.2">
      <c r="A721" s="1272"/>
      <c r="B721" s="1275"/>
      <c r="C721" s="1279"/>
      <c r="D721" s="1280"/>
      <c r="E721" s="776" t="s">
        <v>3261</v>
      </c>
      <c r="F721" s="776" t="s">
        <v>3262</v>
      </c>
      <c r="G721" s="777">
        <v>2.5</v>
      </c>
      <c r="H721" s="778" t="s">
        <v>3260</v>
      </c>
      <c r="I721" s="776"/>
      <c r="J721" s="779"/>
      <c r="K721" s="780"/>
    </row>
    <row r="722" spans="1:11" s="606" customFormat="1" x14ac:dyDescent="0.2">
      <c r="A722" s="1272"/>
      <c r="B722" s="1275"/>
      <c r="C722" s="1279"/>
      <c r="D722" s="1280"/>
      <c r="E722" s="776" t="s">
        <v>2963</v>
      </c>
      <c r="F722" s="776" t="s">
        <v>2510</v>
      </c>
      <c r="G722" s="777">
        <v>0.93</v>
      </c>
      <c r="H722" s="778" t="s">
        <v>2934</v>
      </c>
      <c r="I722" s="776"/>
      <c r="J722" s="779"/>
      <c r="K722" s="780"/>
    </row>
    <row r="723" spans="1:11" s="606" customFormat="1" ht="15.75" thickBot="1" x14ac:dyDescent="0.25">
      <c r="A723" s="1272"/>
      <c r="B723" s="1275"/>
      <c r="C723" s="1279"/>
      <c r="D723" s="1280"/>
      <c r="E723" s="776" t="s">
        <v>3270</v>
      </c>
      <c r="F723" s="776" t="s">
        <v>3271</v>
      </c>
      <c r="G723" s="777">
        <v>2</v>
      </c>
      <c r="H723" s="778" t="s">
        <v>2934</v>
      </c>
      <c r="I723" s="776"/>
      <c r="J723" s="779"/>
      <c r="K723" s="780"/>
    </row>
    <row r="724" spans="1:11" s="606" customFormat="1" ht="15.75" thickBot="1" x14ac:dyDescent="0.25">
      <c r="A724" s="1272"/>
      <c r="B724" s="1275"/>
      <c r="C724" s="1279"/>
      <c r="D724" s="1280"/>
      <c r="E724" s="770" t="s">
        <v>3285</v>
      </c>
      <c r="F724" s="771" t="s">
        <v>3286</v>
      </c>
      <c r="G724" s="772">
        <v>3.85</v>
      </c>
      <c r="H724" s="773" t="s">
        <v>2934</v>
      </c>
      <c r="I724" s="771"/>
      <c r="J724" s="774"/>
      <c r="K724" s="775"/>
    </row>
    <row r="725" spans="1:11" s="606" customFormat="1" x14ac:dyDescent="0.2">
      <c r="A725" s="1272"/>
      <c r="B725" s="1275"/>
      <c r="C725" s="1279"/>
      <c r="D725" s="1280"/>
      <c r="E725" s="797" t="s">
        <v>3272</v>
      </c>
      <c r="F725" s="797" t="s">
        <v>3273</v>
      </c>
      <c r="G725" s="798">
        <v>3.85</v>
      </c>
      <c r="H725" s="799" t="s">
        <v>3274</v>
      </c>
      <c r="I725" s="797"/>
      <c r="J725" s="800"/>
      <c r="K725" s="801"/>
    </row>
    <row r="726" spans="1:11" s="606" customFormat="1" x14ac:dyDescent="0.2">
      <c r="A726" s="1272"/>
      <c r="B726" s="1275"/>
      <c r="C726" s="1279"/>
      <c r="D726" s="1280"/>
      <c r="E726" s="776" t="s">
        <v>3275</v>
      </c>
      <c r="F726" s="776" t="s">
        <v>3276</v>
      </c>
      <c r="G726" s="777">
        <v>2.7</v>
      </c>
      <c r="H726" s="778" t="s">
        <v>3277</v>
      </c>
      <c r="I726" s="776"/>
      <c r="J726" s="779"/>
      <c r="K726" s="780"/>
    </row>
    <row r="727" spans="1:11" s="606" customFormat="1" x14ac:dyDescent="0.2">
      <c r="A727" s="1272"/>
      <c r="B727" s="1275"/>
      <c r="C727" s="1279"/>
      <c r="D727" s="1280"/>
      <c r="E727" s="776" t="s">
        <v>3278</v>
      </c>
      <c r="F727" s="776" t="s">
        <v>3279</v>
      </c>
      <c r="G727" s="777">
        <v>1</v>
      </c>
      <c r="H727" s="778" t="s">
        <v>4086</v>
      </c>
      <c r="I727" s="776"/>
      <c r="J727" s="779"/>
      <c r="K727" s="780"/>
    </row>
    <row r="728" spans="1:11" s="606" customFormat="1" x14ac:dyDescent="0.2">
      <c r="A728" s="1272"/>
      <c r="B728" s="1275"/>
      <c r="C728" s="1279"/>
      <c r="D728" s="1280"/>
      <c r="E728" s="797" t="s">
        <v>3280</v>
      </c>
      <c r="F728" s="797" t="s">
        <v>3281</v>
      </c>
      <c r="G728" s="798">
        <v>1.8</v>
      </c>
      <c r="H728" s="799" t="s">
        <v>2934</v>
      </c>
      <c r="I728" s="797"/>
      <c r="J728" s="800"/>
      <c r="K728" s="801"/>
    </row>
    <row r="729" spans="1:11" s="606" customFormat="1" ht="30" x14ac:dyDescent="0.2">
      <c r="A729" s="1272"/>
      <c r="B729" s="1275"/>
      <c r="C729" s="1279"/>
      <c r="D729" s="1280"/>
      <c r="E729" s="776" t="s">
        <v>4020</v>
      </c>
      <c r="F729" s="776" t="s">
        <v>3282</v>
      </c>
      <c r="G729" s="777">
        <v>0.87</v>
      </c>
      <c r="H729" s="778" t="s">
        <v>2934</v>
      </c>
      <c r="I729" s="776"/>
      <c r="J729" s="779"/>
      <c r="K729" s="780"/>
    </row>
    <row r="730" spans="1:11" s="606" customFormat="1" ht="15.75" thickBot="1" x14ac:dyDescent="0.25">
      <c r="A730" s="1273"/>
      <c r="B730" s="1276"/>
      <c r="C730" s="1281"/>
      <c r="D730" s="1282"/>
      <c r="E730" s="753"/>
      <c r="F730" s="754" t="s">
        <v>2493</v>
      </c>
      <c r="G730" s="755"/>
      <c r="H730" s="756"/>
      <c r="I730" s="757">
        <v>22.79</v>
      </c>
      <c r="J730" s="795">
        <v>3099.44</v>
      </c>
      <c r="K730" s="796" t="s">
        <v>3267</v>
      </c>
    </row>
    <row r="731" spans="1:11" s="606" customFormat="1" x14ac:dyDescent="0.2">
      <c r="A731" s="1271" t="s">
        <v>3283</v>
      </c>
      <c r="B731" s="1274" t="s">
        <v>3284</v>
      </c>
      <c r="C731" s="1277" t="s">
        <v>3248</v>
      </c>
      <c r="D731" s="1278"/>
      <c r="E731" s="748" t="s">
        <v>3249</v>
      </c>
      <c r="F731" s="748" t="s">
        <v>3253</v>
      </c>
      <c r="G731" s="749">
        <v>1.38</v>
      </c>
      <c r="H731" s="760" t="s">
        <v>2934</v>
      </c>
      <c r="I731" s="761"/>
      <c r="J731" s="762"/>
      <c r="K731" s="763"/>
    </row>
    <row r="732" spans="1:11" s="606" customFormat="1" x14ac:dyDescent="0.2">
      <c r="A732" s="1272"/>
      <c r="B732" s="1275"/>
      <c r="C732" s="1279"/>
      <c r="D732" s="1280"/>
      <c r="E732" s="802"/>
      <c r="F732" s="803" t="s">
        <v>2488</v>
      </c>
      <c r="G732" s="804"/>
      <c r="H732" s="805"/>
      <c r="I732" s="802"/>
      <c r="J732" s="779"/>
      <c r="K732" s="780"/>
    </row>
    <row r="733" spans="1:11" s="606" customFormat="1" x14ac:dyDescent="0.2">
      <c r="A733" s="1272"/>
      <c r="B733" s="1275"/>
      <c r="C733" s="1279"/>
      <c r="D733" s="1280"/>
      <c r="E733" s="776" t="s">
        <v>3258</v>
      </c>
      <c r="F733" s="776" t="s">
        <v>3259</v>
      </c>
      <c r="G733" s="777">
        <v>1.4</v>
      </c>
      <c r="H733" s="778" t="s">
        <v>3260</v>
      </c>
      <c r="I733" s="776"/>
      <c r="J733" s="779"/>
      <c r="K733" s="780"/>
    </row>
    <row r="734" spans="1:11" s="606" customFormat="1" x14ac:dyDescent="0.2">
      <c r="A734" s="1272"/>
      <c r="B734" s="1275"/>
      <c r="C734" s="1279"/>
      <c r="D734" s="1280"/>
      <c r="E734" s="776" t="s">
        <v>3261</v>
      </c>
      <c r="F734" s="776" t="s">
        <v>3262</v>
      </c>
      <c r="G734" s="777">
        <v>2.5</v>
      </c>
      <c r="H734" s="778" t="s">
        <v>3260</v>
      </c>
      <c r="I734" s="776"/>
      <c r="J734" s="779"/>
      <c r="K734" s="780"/>
    </row>
    <row r="735" spans="1:11" s="606" customFormat="1" x14ac:dyDescent="0.2">
      <c r="A735" s="1272"/>
      <c r="B735" s="1275"/>
      <c r="C735" s="1279"/>
      <c r="D735" s="1280"/>
      <c r="E735" s="776" t="s">
        <v>2963</v>
      </c>
      <c r="F735" s="776" t="s">
        <v>2510</v>
      </c>
      <c r="G735" s="777">
        <v>0.93</v>
      </c>
      <c r="H735" s="778" t="s">
        <v>2934</v>
      </c>
      <c r="I735" s="776"/>
      <c r="J735" s="779"/>
      <c r="K735" s="780"/>
    </row>
    <row r="736" spans="1:11" s="606" customFormat="1" ht="15.75" thickBot="1" x14ac:dyDescent="0.25">
      <c r="A736" s="1272"/>
      <c r="B736" s="1275"/>
      <c r="C736" s="1279"/>
      <c r="D736" s="1280"/>
      <c r="E736" s="806" t="s">
        <v>3270</v>
      </c>
      <c r="F736" s="806" t="s">
        <v>3271</v>
      </c>
      <c r="G736" s="807">
        <v>2</v>
      </c>
      <c r="H736" s="808" t="s">
        <v>2934</v>
      </c>
      <c r="I736" s="806"/>
      <c r="J736" s="768"/>
      <c r="K736" s="769"/>
    </row>
    <row r="737" spans="1:11" s="606" customFormat="1" ht="15.75" thickBot="1" x14ac:dyDescent="0.25">
      <c r="A737" s="1272"/>
      <c r="B737" s="1275"/>
      <c r="C737" s="1279"/>
      <c r="D737" s="1280"/>
      <c r="E737" s="770" t="s">
        <v>4087</v>
      </c>
      <c r="F737" s="771" t="s">
        <v>3287</v>
      </c>
      <c r="G737" s="772">
        <v>2.5</v>
      </c>
      <c r="H737" s="773" t="s">
        <v>2934</v>
      </c>
      <c r="I737" s="771"/>
      <c r="J737" s="774"/>
      <c r="K737" s="775"/>
    </row>
    <row r="738" spans="1:11" s="606" customFormat="1" x14ac:dyDescent="0.2">
      <c r="A738" s="1272"/>
      <c r="B738" s="1275"/>
      <c r="C738" s="1279"/>
      <c r="D738" s="1280"/>
      <c r="E738" s="797" t="s">
        <v>3280</v>
      </c>
      <c r="F738" s="797" t="s">
        <v>3281</v>
      </c>
      <c r="G738" s="798">
        <v>1.8</v>
      </c>
      <c r="H738" s="799" t="s">
        <v>2934</v>
      </c>
      <c r="I738" s="797"/>
      <c r="J738" s="800"/>
      <c r="K738" s="801"/>
    </row>
    <row r="739" spans="1:11" s="606" customFormat="1" ht="30" x14ac:dyDescent="0.2">
      <c r="A739" s="1272"/>
      <c r="B739" s="1275"/>
      <c r="C739" s="1279"/>
      <c r="D739" s="1280"/>
      <c r="E739" s="776" t="s">
        <v>4020</v>
      </c>
      <c r="F739" s="776" t="s">
        <v>3282</v>
      </c>
      <c r="G739" s="777">
        <v>0.87</v>
      </c>
      <c r="H739" s="778" t="s">
        <v>2934</v>
      </c>
      <c r="I739" s="776"/>
      <c r="J739" s="779"/>
      <c r="K739" s="780"/>
    </row>
    <row r="740" spans="1:11" s="606" customFormat="1" x14ac:dyDescent="0.2">
      <c r="A740" s="1272"/>
      <c r="B740" s="1275"/>
      <c r="C740" s="1279"/>
      <c r="D740" s="1280"/>
      <c r="E740" s="806" t="s">
        <v>3278</v>
      </c>
      <c r="F740" s="806" t="s">
        <v>3279</v>
      </c>
      <c r="G740" s="807">
        <v>1</v>
      </c>
      <c r="H740" s="778" t="s">
        <v>4086</v>
      </c>
      <c r="I740" s="806"/>
      <c r="J740" s="768"/>
      <c r="K740" s="780"/>
    </row>
    <row r="741" spans="1:11" s="606" customFormat="1" ht="15.75" thickBot="1" x14ac:dyDescent="0.25">
      <c r="A741" s="1273"/>
      <c r="B741" s="1276"/>
      <c r="C741" s="1281"/>
      <c r="D741" s="1282"/>
      <c r="E741" s="753"/>
      <c r="F741" s="754" t="s">
        <v>2493</v>
      </c>
      <c r="G741" s="755"/>
      <c r="H741" s="756"/>
      <c r="I741" s="757">
        <v>17.88</v>
      </c>
      <c r="J741" s="758">
        <v>2431.6799999999998</v>
      </c>
      <c r="K741" s="796" t="s">
        <v>3267</v>
      </c>
    </row>
    <row r="742" spans="1:11" s="606" customFormat="1" x14ac:dyDescent="0.2">
      <c r="A742" s="1271" t="s">
        <v>3288</v>
      </c>
      <c r="B742" s="1274" t="s">
        <v>3289</v>
      </c>
      <c r="C742" s="1277" t="s">
        <v>3248</v>
      </c>
      <c r="D742" s="1278"/>
      <c r="E742" s="748" t="s">
        <v>3249</v>
      </c>
      <c r="F742" s="748" t="s">
        <v>3253</v>
      </c>
      <c r="G742" s="749">
        <v>1.38</v>
      </c>
      <c r="H742" s="760" t="s">
        <v>2934</v>
      </c>
      <c r="I742" s="761"/>
      <c r="J742" s="762"/>
      <c r="K742" s="763"/>
    </row>
    <row r="743" spans="1:11" s="606" customFormat="1" x14ac:dyDescent="0.2">
      <c r="A743" s="1272"/>
      <c r="B743" s="1275"/>
      <c r="C743" s="1279"/>
      <c r="D743" s="1280"/>
      <c r="E743" s="802"/>
      <c r="F743" s="803" t="s">
        <v>2488</v>
      </c>
      <c r="G743" s="804"/>
      <c r="H743" s="805"/>
      <c r="I743" s="802"/>
      <c r="J743" s="779"/>
      <c r="K743" s="780"/>
    </row>
    <row r="744" spans="1:11" s="606" customFormat="1" x14ac:dyDescent="0.2">
      <c r="A744" s="1272"/>
      <c r="B744" s="1275"/>
      <c r="C744" s="1279"/>
      <c r="D744" s="1280"/>
      <c r="E744" s="776" t="s">
        <v>3258</v>
      </c>
      <c r="F744" s="776" t="s">
        <v>3259</v>
      </c>
      <c r="G744" s="777">
        <v>1.4</v>
      </c>
      <c r="H744" s="778" t="s">
        <v>3260</v>
      </c>
      <c r="I744" s="776"/>
      <c r="J744" s="779"/>
      <c r="K744" s="780"/>
    </row>
    <row r="745" spans="1:11" s="606" customFormat="1" x14ac:dyDescent="0.2">
      <c r="A745" s="1272"/>
      <c r="B745" s="1275"/>
      <c r="C745" s="1279"/>
      <c r="D745" s="1280"/>
      <c r="E745" s="776" t="s">
        <v>3261</v>
      </c>
      <c r="F745" s="776" t="s">
        <v>3262</v>
      </c>
      <c r="G745" s="777">
        <v>2.5</v>
      </c>
      <c r="H745" s="778" t="s">
        <v>3260</v>
      </c>
      <c r="I745" s="776"/>
      <c r="J745" s="779"/>
      <c r="K745" s="780"/>
    </row>
    <row r="746" spans="1:11" s="606" customFormat="1" x14ac:dyDescent="0.2">
      <c r="A746" s="1272"/>
      <c r="B746" s="1275"/>
      <c r="C746" s="1279"/>
      <c r="D746" s="1280"/>
      <c r="E746" s="776" t="s">
        <v>2963</v>
      </c>
      <c r="F746" s="776" t="s">
        <v>2510</v>
      </c>
      <c r="G746" s="777">
        <v>0.93</v>
      </c>
      <c r="H746" s="778" t="s">
        <v>2934</v>
      </c>
      <c r="I746" s="776"/>
      <c r="J746" s="779"/>
      <c r="K746" s="780"/>
    </row>
    <row r="747" spans="1:11" s="606" customFormat="1" ht="15.75" thickBot="1" x14ac:dyDescent="0.25">
      <c r="A747" s="1272"/>
      <c r="B747" s="1275"/>
      <c r="C747" s="1279"/>
      <c r="D747" s="1280"/>
      <c r="E747" s="776" t="s">
        <v>3270</v>
      </c>
      <c r="F747" s="776" t="s">
        <v>3271</v>
      </c>
      <c r="G747" s="777">
        <v>2</v>
      </c>
      <c r="H747" s="778" t="s">
        <v>2934</v>
      </c>
      <c r="I747" s="776"/>
      <c r="J747" s="779"/>
      <c r="K747" s="780"/>
    </row>
    <row r="748" spans="1:11" s="606" customFormat="1" ht="15.75" thickBot="1" x14ac:dyDescent="0.25">
      <c r="A748" s="1272"/>
      <c r="B748" s="1275"/>
      <c r="C748" s="1279"/>
      <c r="D748" s="1280"/>
      <c r="E748" s="770" t="s">
        <v>4088</v>
      </c>
      <c r="F748" s="771" t="s">
        <v>3290</v>
      </c>
      <c r="G748" s="772">
        <v>18</v>
      </c>
      <c r="H748" s="773" t="s">
        <v>2934</v>
      </c>
      <c r="I748" s="771"/>
      <c r="J748" s="774"/>
      <c r="K748" s="775"/>
    </row>
    <row r="749" spans="1:11" x14ac:dyDescent="0.25">
      <c r="A749" s="1272"/>
      <c r="B749" s="1275"/>
      <c r="C749" s="1279"/>
      <c r="D749" s="1280"/>
      <c r="E749" s="797" t="s">
        <v>3278</v>
      </c>
      <c r="F749" s="797" t="s">
        <v>3279</v>
      </c>
      <c r="G749" s="798">
        <v>1</v>
      </c>
      <c r="H749" s="778" t="s">
        <v>4086</v>
      </c>
      <c r="I749" s="797"/>
      <c r="J749" s="809"/>
      <c r="K749" s="801"/>
    </row>
    <row r="750" spans="1:11" s="606" customFormat="1" x14ac:dyDescent="0.2">
      <c r="A750" s="1272"/>
      <c r="B750" s="1275"/>
      <c r="C750" s="1279"/>
      <c r="D750" s="1280"/>
      <c r="E750" s="797" t="s">
        <v>3280</v>
      </c>
      <c r="F750" s="797" t="s">
        <v>3281</v>
      </c>
      <c r="G750" s="798">
        <v>1.8</v>
      </c>
      <c r="H750" s="799" t="s">
        <v>2934</v>
      </c>
      <c r="I750" s="797"/>
      <c r="J750" s="800"/>
      <c r="K750" s="801"/>
    </row>
    <row r="751" spans="1:11" s="606" customFormat="1" ht="30" x14ac:dyDescent="0.2">
      <c r="A751" s="1272"/>
      <c r="B751" s="1275"/>
      <c r="C751" s="1279"/>
      <c r="D751" s="1280"/>
      <c r="E751" s="776" t="s">
        <v>4020</v>
      </c>
      <c r="F751" s="776" t="s">
        <v>3282</v>
      </c>
      <c r="G751" s="777">
        <v>0.87</v>
      </c>
      <c r="H751" s="778" t="s">
        <v>2934</v>
      </c>
      <c r="I751" s="776"/>
      <c r="J751" s="779"/>
      <c r="K751" s="780"/>
    </row>
    <row r="752" spans="1:11" s="606" customFormat="1" ht="15.75" thickBot="1" x14ac:dyDescent="0.25">
      <c r="A752" s="1273"/>
      <c r="B752" s="1276"/>
      <c r="C752" s="1281"/>
      <c r="D752" s="1282"/>
      <c r="E752" s="753"/>
      <c r="F752" s="754" t="s">
        <v>2493</v>
      </c>
      <c r="G752" s="755"/>
      <c r="H752" s="756"/>
      <c r="I752" s="757">
        <v>33.380000000000003</v>
      </c>
      <c r="J752" s="758">
        <v>4539.68</v>
      </c>
      <c r="K752" s="796" t="s">
        <v>3267</v>
      </c>
    </row>
    <row r="753" spans="1:11" s="606" customFormat="1" x14ac:dyDescent="0.2">
      <c r="A753" s="1271" t="s">
        <v>3291</v>
      </c>
      <c r="B753" s="1274" t="s">
        <v>3292</v>
      </c>
      <c r="C753" s="1277" t="s">
        <v>3248</v>
      </c>
      <c r="D753" s="1278"/>
      <c r="E753" s="748" t="s">
        <v>3249</v>
      </c>
      <c r="F753" s="748" t="s">
        <v>3253</v>
      </c>
      <c r="G753" s="749">
        <v>1.38</v>
      </c>
      <c r="H753" s="760" t="s">
        <v>2934</v>
      </c>
      <c r="I753" s="761"/>
      <c r="J753" s="762"/>
      <c r="K753" s="763"/>
    </row>
    <row r="754" spans="1:11" s="606" customFormat="1" x14ac:dyDescent="0.2">
      <c r="A754" s="1272"/>
      <c r="B754" s="1275"/>
      <c r="C754" s="1279"/>
      <c r="D754" s="1280"/>
      <c r="E754" s="802"/>
      <c r="F754" s="803" t="s">
        <v>2488</v>
      </c>
      <c r="G754" s="804"/>
      <c r="H754" s="805"/>
      <c r="I754" s="802"/>
      <c r="J754" s="779"/>
      <c r="K754" s="780"/>
    </row>
    <row r="755" spans="1:11" s="606" customFormat="1" x14ac:dyDescent="0.2">
      <c r="A755" s="1272"/>
      <c r="B755" s="1275"/>
      <c r="C755" s="1279"/>
      <c r="D755" s="1280"/>
      <c r="E755" s="776" t="s">
        <v>3258</v>
      </c>
      <c r="F755" s="776" t="s">
        <v>3259</v>
      </c>
      <c r="G755" s="777">
        <v>1.4</v>
      </c>
      <c r="H755" s="778" t="s">
        <v>3260</v>
      </c>
      <c r="I755" s="776"/>
      <c r="J755" s="779"/>
      <c r="K755" s="780"/>
    </row>
    <row r="756" spans="1:11" s="606" customFormat="1" x14ac:dyDescent="0.2">
      <c r="A756" s="1272"/>
      <c r="B756" s="1275"/>
      <c r="C756" s="1279"/>
      <c r="D756" s="1280"/>
      <c r="E756" s="776" t="s">
        <v>3261</v>
      </c>
      <c r="F756" s="776" t="s">
        <v>3262</v>
      </c>
      <c r="G756" s="777">
        <v>2.5</v>
      </c>
      <c r="H756" s="778" t="s">
        <v>3260</v>
      </c>
      <c r="I756" s="776"/>
      <c r="J756" s="779"/>
      <c r="K756" s="780"/>
    </row>
    <row r="757" spans="1:11" s="606" customFormat="1" x14ac:dyDescent="0.2">
      <c r="A757" s="1272"/>
      <c r="B757" s="1275"/>
      <c r="C757" s="1279"/>
      <c r="D757" s="1280"/>
      <c r="E757" s="776" t="s">
        <v>2963</v>
      </c>
      <c r="F757" s="776" t="s">
        <v>2510</v>
      </c>
      <c r="G757" s="777">
        <v>0.93</v>
      </c>
      <c r="H757" s="778" t="s">
        <v>2934</v>
      </c>
      <c r="I757" s="776"/>
      <c r="J757" s="779"/>
      <c r="K757" s="780"/>
    </row>
    <row r="758" spans="1:11" s="606" customFormat="1" ht="15.75" thickBot="1" x14ac:dyDescent="0.25">
      <c r="A758" s="1272"/>
      <c r="B758" s="1275"/>
      <c r="C758" s="1279"/>
      <c r="D758" s="1280"/>
      <c r="E758" s="776" t="s">
        <v>3270</v>
      </c>
      <c r="F758" s="776" t="s">
        <v>3271</v>
      </c>
      <c r="G758" s="777">
        <v>2</v>
      </c>
      <c r="H758" s="778" t="s">
        <v>2934</v>
      </c>
      <c r="I758" s="776"/>
      <c r="J758" s="779"/>
      <c r="K758" s="780"/>
    </row>
    <row r="759" spans="1:11" s="606" customFormat="1" ht="15.75" thickBot="1" x14ac:dyDescent="0.25">
      <c r="A759" s="1272"/>
      <c r="B759" s="1275"/>
      <c r="C759" s="1279"/>
      <c r="D759" s="1280"/>
      <c r="E759" s="770" t="s">
        <v>4089</v>
      </c>
      <c r="F759" s="771" t="s">
        <v>3293</v>
      </c>
      <c r="G759" s="772">
        <v>4</v>
      </c>
      <c r="H759" s="773" t="s">
        <v>3294</v>
      </c>
      <c r="I759" s="771"/>
      <c r="J759" s="774"/>
      <c r="K759" s="775"/>
    </row>
    <row r="760" spans="1:11" s="606" customFormat="1" x14ac:dyDescent="0.2">
      <c r="A760" s="1272"/>
      <c r="B760" s="1275"/>
      <c r="C760" s="1279"/>
      <c r="D760" s="1280"/>
      <c r="E760" s="797" t="s">
        <v>3280</v>
      </c>
      <c r="F760" s="797" t="s">
        <v>3281</v>
      </c>
      <c r="G760" s="798">
        <v>1.8</v>
      </c>
      <c r="H760" s="799" t="s">
        <v>2934</v>
      </c>
      <c r="I760" s="797"/>
      <c r="J760" s="800"/>
      <c r="K760" s="801"/>
    </row>
    <row r="761" spans="1:11" s="606" customFormat="1" ht="30" x14ac:dyDescent="0.2">
      <c r="A761" s="1272"/>
      <c r="B761" s="1275"/>
      <c r="C761" s="1279"/>
      <c r="D761" s="1280"/>
      <c r="E761" s="776" t="s">
        <v>4020</v>
      </c>
      <c r="F761" s="776" t="s">
        <v>3282</v>
      </c>
      <c r="G761" s="777">
        <v>0.87</v>
      </c>
      <c r="H761" s="778" t="s">
        <v>2934</v>
      </c>
      <c r="I761" s="776"/>
      <c r="J761" s="779"/>
      <c r="K761" s="780"/>
    </row>
    <row r="762" spans="1:11" s="606" customFormat="1" ht="15.75" thickBot="1" x14ac:dyDescent="0.25">
      <c r="A762" s="1273"/>
      <c r="B762" s="1276"/>
      <c r="C762" s="1281"/>
      <c r="D762" s="1282"/>
      <c r="E762" s="753"/>
      <c r="F762" s="754" t="s">
        <v>2493</v>
      </c>
      <c r="G762" s="755"/>
      <c r="H762" s="756"/>
      <c r="I762" s="757">
        <v>30.78</v>
      </c>
      <c r="J762" s="758">
        <v>4186.08</v>
      </c>
      <c r="K762" s="796" t="s">
        <v>3267</v>
      </c>
    </row>
    <row r="763" spans="1:11" s="606" customFormat="1" x14ac:dyDescent="0.2">
      <c r="A763" s="1271" t="s">
        <v>4090</v>
      </c>
      <c r="B763" s="1274" t="s">
        <v>4091</v>
      </c>
      <c r="C763" s="1277" t="s">
        <v>3248</v>
      </c>
      <c r="D763" s="1278"/>
      <c r="E763" s="748" t="s">
        <v>3249</v>
      </c>
      <c r="F763" s="748" t="s">
        <v>3253</v>
      </c>
      <c r="G763" s="749">
        <v>1.38</v>
      </c>
      <c r="H763" s="760" t="s">
        <v>2934</v>
      </c>
      <c r="I763" s="761"/>
      <c r="J763" s="762"/>
      <c r="K763" s="763"/>
    </row>
    <row r="764" spans="1:11" s="606" customFormat="1" ht="15.75" thickBot="1" x14ac:dyDescent="0.25">
      <c r="A764" s="1272"/>
      <c r="B764" s="1275"/>
      <c r="C764" s="1279"/>
      <c r="D764" s="1280"/>
      <c r="E764" s="764"/>
      <c r="F764" s="765" t="s">
        <v>2488</v>
      </c>
      <c r="G764" s="766"/>
      <c r="H764" s="767"/>
      <c r="I764" s="764"/>
      <c r="J764" s="768"/>
      <c r="K764" s="769"/>
    </row>
    <row r="765" spans="1:11" s="606" customFormat="1" ht="15.75" thickBot="1" x14ac:dyDescent="0.25">
      <c r="A765" s="1272"/>
      <c r="B765" s="1275"/>
      <c r="C765" s="1279"/>
      <c r="D765" s="1280"/>
      <c r="E765" s="770" t="s">
        <v>4092</v>
      </c>
      <c r="F765" s="771" t="s">
        <v>4093</v>
      </c>
      <c r="G765" s="772">
        <v>3.5</v>
      </c>
      <c r="H765" s="773" t="s">
        <v>2934</v>
      </c>
      <c r="I765" s="771"/>
      <c r="J765" s="774"/>
      <c r="K765" s="775"/>
    </row>
    <row r="766" spans="1:11" s="606" customFormat="1" ht="15.75" thickBot="1" x14ac:dyDescent="0.25">
      <c r="A766" s="1273"/>
      <c r="B766" s="1276"/>
      <c r="C766" s="1281"/>
      <c r="D766" s="1282"/>
      <c r="E766" s="753"/>
      <c r="F766" s="754" t="s">
        <v>2493</v>
      </c>
      <c r="G766" s="755"/>
      <c r="H766" s="756"/>
      <c r="I766" s="757">
        <v>4.88</v>
      </c>
      <c r="J766" s="758">
        <v>663.68</v>
      </c>
      <c r="K766" s="759">
        <v>1</v>
      </c>
    </row>
    <row r="767" spans="1:11" s="606" customFormat="1" x14ac:dyDescent="0.2">
      <c r="A767" s="1271" t="s">
        <v>4094</v>
      </c>
      <c r="B767" s="1274" t="s">
        <v>4095</v>
      </c>
      <c r="C767" s="1277" t="s">
        <v>3248</v>
      </c>
      <c r="D767" s="1278"/>
      <c r="E767" s="748" t="s">
        <v>3249</v>
      </c>
      <c r="F767" s="748" t="s">
        <v>3253</v>
      </c>
      <c r="G767" s="749">
        <v>1.38</v>
      </c>
      <c r="H767" s="760" t="s">
        <v>2934</v>
      </c>
      <c r="I767" s="761"/>
      <c r="J767" s="762"/>
      <c r="K767" s="763"/>
    </row>
    <row r="768" spans="1:11" s="606" customFormat="1" x14ac:dyDescent="0.2">
      <c r="A768" s="1272"/>
      <c r="B768" s="1275"/>
      <c r="C768" s="1279"/>
      <c r="D768" s="1280"/>
      <c r="E768" s="764"/>
      <c r="F768" s="765" t="s">
        <v>2488</v>
      </c>
      <c r="G768" s="766"/>
      <c r="H768" s="767"/>
      <c r="I768" s="764"/>
      <c r="J768" s="768"/>
      <c r="K768" s="769"/>
    </row>
    <row r="769" spans="1:11" s="606" customFormat="1" x14ac:dyDescent="0.2">
      <c r="A769" s="1272"/>
      <c r="B769" s="1275"/>
      <c r="C769" s="1279"/>
      <c r="D769" s="1280"/>
      <c r="E769" s="776" t="s">
        <v>3258</v>
      </c>
      <c r="F769" s="776" t="s">
        <v>3259</v>
      </c>
      <c r="G769" s="777">
        <v>1.4</v>
      </c>
      <c r="H769" s="778" t="s">
        <v>3260</v>
      </c>
      <c r="I769" s="776"/>
      <c r="J769" s="779"/>
      <c r="K769" s="780"/>
    </row>
    <row r="770" spans="1:11" s="606" customFormat="1" x14ac:dyDescent="0.2">
      <c r="A770" s="1272"/>
      <c r="B770" s="1275"/>
      <c r="C770" s="1279"/>
      <c r="D770" s="1280"/>
      <c r="E770" s="776" t="s">
        <v>3261</v>
      </c>
      <c r="F770" s="776" t="s">
        <v>3262</v>
      </c>
      <c r="G770" s="777">
        <v>2.5</v>
      </c>
      <c r="H770" s="778" t="s">
        <v>3260</v>
      </c>
      <c r="I770" s="776"/>
      <c r="J770" s="779"/>
      <c r="K770" s="780"/>
    </row>
    <row r="771" spans="1:11" s="606" customFormat="1" x14ac:dyDescent="0.2">
      <c r="A771" s="1272"/>
      <c r="B771" s="1275"/>
      <c r="C771" s="1279"/>
      <c r="D771" s="1280"/>
      <c r="E771" s="776" t="s">
        <v>2963</v>
      </c>
      <c r="F771" s="776" t="s">
        <v>2510</v>
      </c>
      <c r="G771" s="777">
        <v>0.93</v>
      </c>
      <c r="H771" s="778" t="s">
        <v>2934</v>
      </c>
      <c r="I771" s="776"/>
      <c r="J771" s="779"/>
      <c r="K771" s="780"/>
    </row>
    <row r="772" spans="1:11" s="606" customFormat="1" ht="15.75" thickBot="1" x14ac:dyDescent="0.25">
      <c r="A772" s="1272"/>
      <c r="B772" s="1275"/>
      <c r="C772" s="1279"/>
      <c r="D772" s="1280"/>
      <c r="E772" s="776" t="s">
        <v>3270</v>
      </c>
      <c r="F772" s="776" t="s">
        <v>3271</v>
      </c>
      <c r="G772" s="777">
        <v>2</v>
      </c>
      <c r="H772" s="778" t="s">
        <v>2934</v>
      </c>
      <c r="I772" s="776"/>
      <c r="J772" s="779"/>
      <c r="K772" s="780"/>
    </row>
    <row r="773" spans="1:11" s="606" customFormat="1" ht="45.75" thickBot="1" x14ac:dyDescent="0.25">
      <c r="A773" s="1272"/>
      <c r="B773" s="1275"/>
      <c r="C773" s="1279"/>
      <c r="D773" s="1280"/>
      <c r="E773" s="770" t="s">
        <v>4096</v>
      </c>
      <c r="F773" s="771" t="s">
        <v>4097</v>
      </c>
      <c r="G773" s="772">
        <v>21.85</v>
      </c>
      <c r="H773" s="773" t="s">
        <v>2934</v>
      </c>
      <c r="I773" s="771"/>
      <c r="J773" s="774"/>
      <c r="K773" s="775"/>
    </row>
    <row r="774" spans="1:11" s="606" customFormat="1" x14ac:dyDescent="0.2">
      <c r="A774" s="1272"/>
      <c r="B774" s="1275"/>
      <c r="C774" s="1279"/>
      <c r="D774" s="1280"/>
      <c r="E774" s="776" t="s">
        <v>3272</v>
      </c>
      <c r="F774" s="776" t="s">
        <v>3273</v>
      </c>
      <c r="G774" s="777">
        <v>3.85</v>
      </c>
      <c r="H774" s="778" t="s">
        <v>3274</v>
      </c>
      <c r="I774" s="776"/>
      <c r="J774" s="779"/>
      <c r="K774" s="780"/>
    </row>
    <row r="775" spans="1:11" s="606" customFormat="1" x14ac:dyDescent="0.2">
      <c r="A775" s="1272"/>
      <c r="B775" s="1275"/>
      <c r="C775" s="1279"/>
      <c r="D775" s="1280"/>
      <c r="E775" s="776" t="s">
        <v>3275</v>
      </c>
      <c r="F775" s="776" t="s">
        <v>3276</v>
      </c>
      <c r="G775" s="777">
        <v>2.7</v>
      </c>
      <c r="H775" s="778" t="s">
        <v>3277</v>
      </c>
      <c r="I775" s="776"/>
      <c r="J775" s="779"/>
      <c r="K775" s="780"/>
    </row>
    <row r="776" spans="1:11" s="606" customFormat="1" x14ac:dyDescent="0.2">
      <c r="A776" s="1272"/>
      <c r="B776" s="1275"/>
      <c r="C776" s="1279"/>
      <c r="D776" s="1280"/>
      <c r="E776" s="797" t="s">
        <v>3278</v>
      </c>
      <c r="F776" s="797" t="s">
        <v>3279</v>
      </c>
      <c r="G776" s="798">
        <v>1</v>
      </c>
      <c r="H776" s="778" t="s">
        <v>4086</v>
      </c>
      <c r="I776" s="797"/>
      <c r="J776" s="800"/>
      <c r="K776" s="801"/>
    </row>
    <row r="777" spans="1:11" s="606" customFormat="1" x14ac:dyDescent="0.2">
      <c r="A777" s="1272"/>
      <c r="B777" s="1275"/>
      <c r="C777" s="1279"/>
      <c r="D777" s="1280"/>
      <c r="E777" s="797" t="s">
        <v>3280</v>
      </c>
      <c r="F777" s="797" t="s">
        <v>3281</v>
      </c>
      <c r="G777" s="798">
        <v>1.8</v>
      </c>
      <c r="H777" s="799" t="s">
        <v>2934</v>
      </c>
      <c r="I777" s="797"/>
      <c r="J777" s="800"/>
      <c r="K777" s="801"/>
    </row>
    <row r="778" spans="1:11" s="606" customFormat="1" ht="30" x14ac:dyDescent="0.2">
      <c r="A778" s="1272"/>
      <c r="B778" s="1275"/>
      <c r="C778" s="1279"/>
      <c r="D778" s="1280"/>
      <c r="E778" s="776" t="s">
        <v>4020</v>
      </c>
      <c r="F778" s="776" t="s">
        <v>3282</v>
      </c>
      <c r="G778" s="777">
        <v>0.87</v>
      </c>
      <c r="H778" s="778" t="s">
        <v>2934</v>
      </c>
      <c r="I778" s="776"/>
      <c r="J778" s="779"/>
      <c r="K778" s="780"/>
    </row>
    <row r="779" spans="1:11" s="606" customFormat="1" ht="15.75" thickBot="1" x14ac:dyDescent="0.25">
      <c r="A779" s="1273"/>
      <c r="B779" s="1276"/>
      <c r="C779" s="1281"/>
      <c r="D779" s="1282"/>
      <c r="E779" s="753"/>
      <c r="F779" s="754" t="s">
        <v>2493</v>
      </c>
      <c r="G779" s="755"/>
      <c r="H779" s="756"/>
      <c r="I779" s="757">
        <v>40.79</v>
      </c>
      <c r="J779" s="795">
        <v>5547.44</v>
      </c>
      <c r="K779" s="796" t="s">
        <v>3267</v>
      </c>
    </row>
    <row r="780" spans="1:11" s="606" customFormat="1" x14ac:dyDescent="0.2">
      <c r="A780" s="1271" t="s">
        <v>4098</v>
      </c>
      <c r="B780" s="1274" t="s">
        <v>4099</v>
      </c>
      <c r="C780" s="1277" t="s">
        <v>3248</v>
      </c>
      <c r="D780" s="1278"/>
      <c r="E780" s="748" t="s">
        <v>3249</v>
      </c>
      <c r="F780" s="748" t="s">
        <v>3253</v>
      </c>
      <c r="G780" s="749">
        <v>1.38</v>
      </c>
      <c r="H780" s="760" t="s">
        <v>2934</v>
      </c>
      <c r="I780" s="761"/>
      <c r="J780" s="762"/>
      <c r="K780" s="763"/>
    </row>
    <row r="781" spans="1:11" s="606" customFormat="1" x14ac:dyDescent="0.2">
      <c r="A781" s="1272"/>
      <c r="B781" s="1275"/>
      <c r="C781" s="1279"/>
      <c r="D781" s="1280"/>
      <c r="E781" s="802"/>
      <c r="F781" s="803" t="s">
        <v>2488</v>
      </c>
      <c r="G781" s="804"/>
      <c r="H781" s="805"/>
      <c r="I781" s="802"/>
      <c r="J781" s="779"/>
      <c r="K781" s="780"/>
    </row>
    <row r="782" spans="1:11" s="606" customFormat="1" x14ac:dyDescent="0.2">
      <c r="A782" s="1272"/>
      <c r="B782" s="1275"/>
      <c r="C782" s="1279"/>
      <c r="D782" s="1280"/>
      <c r="E782" s="776" t="s">
        <v>3258</v>
      </c>
      <c r="F782" s="776" t="s">
        <v>3259</v>
      </c>
      <c r="G782" s="777">
        <v>1.4</v>
      </c>
      <c r="H782" s="778" t="s">
        <v>3260</v>
      </c>
      <c r="I782" s="776"/>
      <c r="J782" s="779"/>
      <c r="K782" s="780"/>
    </row>
    <row r="783" spans="1:11" s="606" customFormat="1" x14ac:dyDescent="0.2">
      <c r="A783" s="1272"/>
      <c r="B783" s="1275"/>
      <c r="C783" s="1279"/>
      <c r="D783" s="1280"/>
      <c r="E783" s="776" t="s">
        <v>3261</v>
      </c>
      <c r="F783" s="776" t="s">
        <v>3262</v>
      </c>
      <c r="G783" s="777">
        <v>2.5</v>
      </c>
      <c r="H783" s="778" t="s">
        <v>3260</v>
      </c>
      <c r="I783" s="776"/>
      <c r="J783" s="779"/>
      <c r="K783" s="780"/>
    </row>
    <row r="784" spans="1:11" s="606" customFormat="1" x14ac:dyDescent="0.2">
      <c r="A784" s="1272"/>
      <c r="B784" s="1275"/>
      <c r="C784" s="1279"/>
      <c r="D784" s="1280"/>
      <c r="E784" s="776" t="s">
        <v>2963</v>
      </c>
      <c r="F784" s="776" t="s">
        <v>2510</v>
      </c>
      <c r="G784" s="777">
        <v>0.93</v>
      </c>
      <c r="H784" s="778" t="s">
        <v>2934</v>
      </c>
      <c r="I784" s="776"/>
      <c r="J784" s="779"/>
      <c r="K784" s="780"/>
    </row>
    <row r="785" spans="1:11" s="606" customFormat="1" ht="15.75" thickBot="1" x14ac:dyDescent="0.25">
      <c r="A785" s="1272"/>
      <c r="B785" s="1275"/>
      <c r="C785" s="1279"/>
      <c r="D785" s="1280"/>
      <c r="E785" s="806" t="s">
        <v>3270</v>
      </c>
      <c r="F785" s="806" t="s">
        <v>3271</v>
      </c>
      <c r="G785" s="807">
        <v>2</v>
      </c>
      <c r="H785" s="808" t="s">
        <v>2934</v>
      </c>
      <c r="I785" s="806"/>
      <c r="J785" s="768"/>
      <c r="K785" s="769"/>
    </row>
    <row r="786" spans="1:11" s="606" customFormat="1" ht="45.75" thickBot="1" x14ac:dyDescent="0.25">
      <c r="A786" s="1272"/>
      <c r="B786" s="1275"/>
      <c r="C786" s="1279"/>
      <c r="D786" s="1280"/>
      <c r="E786" s="770" t="s">
        <v>4100</v>
      </c>
      <c r="F786" s="771" t="s">
        <v>4101</v>
      </c>
      <c r="G786" s="772">
        <v>6.35</v>
      </c>
      <c r="H786" s="773" t="s">
        <v>2934</v>
      </c>
      <c r="I786" s="771"/>
      <c r="J786" s="811"/>
      <c r="K786" s="775"/>
    </row>
    <row r="787" spans="1:11" s="606" customFormat="1" x14ac:dyDescent="0.2">
      <c r="A787" s="1272"/>
      <c r="B787" s="1275"/>
      <c r="C787" s="1279"/>
      <c r="D787" s="1280"/>
      <c r="E787" s="776" t="s">
        <v>3272</v>
      </c>
      <c r="F787" s="776" t="s">
        <v>3273</v>
      </c>
      <c r="G787" s="777">
        <v>3.85</v>
      </c>
      <c r="H787" s="778" t="s">
        <v>3274</v>
      </c>
      <c r="I787" s="776"/>
      <c r="J787" s="779"/>
      <c r="K787" s="780"/>
    </row>
    <row r="788" spans="1:11" s="606" customFormat="1" x14ac:dyDescent="0.2">
      <c r="A788" s="1272"/>
      <c r="B788" s="1275"/>
      <c r="C788" s="1279"/>
      <c r="D788" s="1280"/>
      <c r="E788" s="776" t="s">
        <v>3275</v>
      </c>
      <c r="F788" s="776" t="s">
        <v>3276</v>
      </c>
      <c r="G788" s="777">
        <v>2.7</v>
      </c>
      <c r="H788" s="778" t="s">
        <v>3277</v>
      </c>
      <c r="I788" s="776"/>
      <c r="J788" s="779"/>
      <c r="K788" s="780"/>
    </row>
    <row r="789" spans="1:11" s="606" customFormat="1" x14ac:dyDescent="0.2">
      <c r="A789" s="1272"/>
      <c r="B789" s="1275"/>
      <c r="C789" s="1279"/>
      <c r="D789" s="1280"/>
      <c r="E789" s="776" t="s">
        <v>3278</v>
      </c>
      <c r="F789" s="776" t="s">
        <v>3279</v>
      </c>
      <c r="G789" s="777">
        <v>1</v>
      </c>
      <c r="H789" s="778" t="s">
        <v>4086</v>
      </c>
      <c r="I789" s="776"/>
      <c r="J789" s="779"/>
      <c r="K789" s="780"/>
    </row>
    <row r="790" spans="1:11" s="606" customFormat="1" x14ac:dyDescent="0.2">
      <c r="A790" s="1272"/>
      <c r="B790" s="1275"/>
      <c r="C790" s="1279"/>
      <c r="D790" s="1280"/>
      <c r="E790" s="776" t="s">
        <v>3280</v>
      </c>
      <c r="F790" s="776" t="s">
        <v>3281</v>
      </c>
      <c r="G790" s="777">
        <v>1.8</v>
      </c>
      <c r="H790" s="778" t="s">
        <v>2934</v>
      </c>
      <c r="I790" s="776"/>
      <c r="J790" s="779"/>
      <c r="K790" s="801"/>
    </row>
    <row r="791" spans="1:11" s="606" customFormat="1" ht="30" x14ac:dyDescent="0.2">
      <c r="A791" s="1272"/>
      <c r="B791" s="1275"/>
      <c r="C791" s="1279"/>
      <c r="D791" s="1280"/>
      <c r="E791" s="776" t="s">
        <v>4020</v>
      </c>
      <c r="F791" s="776" t="s">
        <v>3282</v>
      </c>
      <c r="G791" s="777">
        <v>0.87</v>
      </c>
      <c r="H791" s="778" t="s">
        <v>2934</v>
      </c>
      <c r="I791" s="776"/>
      <c r="J791" s="779"/>
      <c r="K791" s="780"/>
    </row>
    <row r="792" spans="1:11" s="606" customFormat="1" ht="15.75" thickBot="1" x14ac:dyDescent="0.25">
      <c r="A792" s="1273"/>
      <c r="B792" s="1276"/>
      <c r="C792" s="1281"/>
      <c r="D792" s="1282"/>
      <c r="E792" s="753"/>
      <c r="F792" s="754" t="s">
        <v>2493</v>
      </c>
      <c r="G792" s="755"/>
      <c r="H792" s="756"/>
      <c r="I792" s="757">
        <v>25.29</v>
      </c>
      <c r="J792" s="758">
        <v>3439.44</v>
      </c>
      <c r="K792" s="796" t="s">
        <v>3267</v>
      </c>
    </row>
    <row r="793" spans="1:11" s="606" customFormat="1" x14ac:dyDescent="0.25">
      <c r="A793" s="810" t="s">
        <v>3295</v>
      </c>
      <c r="B793" s="604"/>
      <c r="C793" s="604"/>
      <c r="D793" s="604"/>
      <c r="E793" s="604"/>
      <c r="F793" s="604"/>
      <c r="G793" s="605"/>
      <c r="H793" s="385"/>
      <c r="I793" s="385"/>
      <c r="J793" s="630"/>
      <c r="K793" s="604"/>
    </row>
    <row r="794" spans="1:11" s="606" customFormat="1" x14ac:dyDescent="0.25">
      <c r="A794" s="810" t="s">
        <v>3296</v>
      </c>
      <c r="B794" s="604"/>
      <c r="C794" s="604"/>
      <c r="D794" s="604"/>
      <c r="E794" s="604"/>
      <c r="F794" s="604"/>
      <c r="G794" s="605"/>
      <c r="H794" s="385"/>
      <c r="I794" s="385"/>
      <c r="J794" s="630"/>
      <c r="K794" s="604"/>
    </row>
    <row r="795" spans="1:11" s="606" customFormat="1" x14ac:dyDescent="0.25">
      <c r="A795" s="810" t="s">
        <v>3297</v>
      </c>
      <c r="B795" s="604"/>
      <c r="C795" s="604"/>
      <c r="D795" s="604"/>
      <c r="E795" s="604"/>
      <c r="F795" s="604"/>
      <c r="G795" s="605"/>
      <c r="H795" s="385"/>
      <c r="I795" s="385"/>
      <c r="J795" s="630"/>
      <c r="K795" s="604"/>
    </row>
    <row r="796" spans="1:11" s="606" customFormat="1" x14ac:dyDescent="0.25">
      <c r="A796" s="810" t="s">
        <v>3298</v>
      </c>
      <c r="B796" s="604"/>
      <c r="C796" s="604"/>
      <c r="D796" s="604"/>
      <c r="E796" s="604"/>
      <c r="F796" s="604"/>
      <c r="G796" s="605"/>
      <c r="H796" s="385"/>
      <c r="I796" s="385"/>
      <c r="J796" s="630"/>
      <c r="K796" s="604"/>
    </row>
    <row r="797" spans="1:11" s="606" customFormat="1" x14ac:dyDescent="0.2">
      <c r="A797" s="603"/>
      <c r="B797" s="604"/>
      <c r="C797" s="604"/>
      <c r="D797" s="604"/>
      <c r="E797" s="604"/>
      <c r="F797" s="604"/>
      <c r="G797" s="605"/>
      <c r="H797" s="385"/>
      <c r="I797" s="385"/>
      <c r="J797" s="630"/>
      <c r="K797" s="604"/>
    </row>
    <row r="798" spans="1:11" s="606" customFormat="1" ht="15.75" thickBot="1" x14ac:dyDescent="0.25">
      <c r="A798" s="1283" t="s">
        <v>4102</v>
      </c>
      <c r="B798" s="1283"/>
      <c r="C798" s="1283"/>
      <c r="D798" s="1283"/>
      <c r="E798" s="1283"/>
      <c r="F798" s="1283"/>
      <c r="G798" s="1283"/>
      <c r="H798" s="1283"/>
      <c r="I798" s="1283"/>
      <c r="J798" s="1283"/>
      <c r="K798" s="1283"/>
    </row>
    <row r="799" spans="1:11" s="606" customFormat="1" ht="51.75" thickBot="1" x14ac:dyDescent="0.25">
      <c r="A799" s="746" t="s">
        <v>3240</v>
      </c>
      <c r="B799" s="747" t="s">
        <v>3241</v>
      </c>
      <c r="C799" s="747" t="s">
        <v>3242</v>
      </c>
      <c r="D799" s="271" t="s">
        <v>2472</v>
      </c>
      <c r="E799" s="747" t="s">
        <v>2815</v>
      </c>
      <c r="F799" s="747" t="s">
        <v>3243</v>
      </c>
      <c r="G799" s="272" t="s">
        <v>2475</v>
      </c>
      <c r="H799" s="273" t="s">
        <v>3244</v>
      </c>
      <c r="I799" s="274" t="s">
        <v>2477</v>
      </c>
      <c r="J799" s="275" t="s">
        <v>4103</v>
      </c>
      <c r="K799" s="276" t="s">
        <v>2479</v>
      </c>
    </row>
    <row r="800" spans="1:11" s="606" customFormat="1" x14ac:dyDescent="0.2">
      <c r="A800" s="1284" t="s">
        <v>4104</v>
      </c>
      <c r="B800" s="1287" t="s">
        <v>4105</v>
      </c>
      <c r="C800" s="1290" t="s">
        <v>4106</v>
      </c>
      <c r="D800" s="1291"/>
      <c r="E800" s="437" t="s">
        <v>4107</v>
      </c>
      <c r="F800" s="453" t="s">
        <v>4108</v>
      </c>
      <c r="G800" s="416"/>
      <c r="H800" s="456" t="s">
        <v>710</v>
      </c>
      <c r="I800" s="511"/>
      <c r="J800" s="512"/>
      <c r="K800" s="513"/>
    </row>
    <row r="801" spans="1:11" s="606" customFormat="1" x14ac:dyDescent="0.2">
      <c r="A801" s="1285"/>
      <c r="B801" s="1288"/>
      <c r="C801" s="1292"/>
      <c r="D801" s="1293"/>
      <c r="E801" s="337"/>
      <c r="F801" s="803" t="s">
        <v>2488</v>
      </c>
      <c r="G801" s="286"/>
      <c r="H801" s="287"/>
      <c r="I801" s="458"/>
      <c r="J801" s="459"/>
      <c r="K801" s="387"/>
    </row>
    <row r="802" spans="1:11" s="606" customFormat="1" x14ac:dyDescent="0.2">
      <c r="A802" s="1285"/>
      <c r="B802" s="1288"/>
      <c r="C802" s="1292"/>
      <c r="D802" s="1293"/>
      <c r="E802" s="337" t="s">
        <v>4109</v>
      </c>
      <c r="F802" s="338" t="s">
        <v>4105</v>
      </c>
      <c r="G802" s="286"/>
      <c r="H802" s="294" t="s">
        <v>710</v>
      </c>
      <c r="I802" s="356"/>
      <c r="J802" s="357"/>
      <c r="K802" s="391"/>
    </row>
    <row r="803" spans="1:11" s="606" customFormat="1" ht="15.75" thickBot="1" x14ac:dyDescent="0.25">
      <c r="A803" s="1286"/>
      <c r="B803" s="1289"/>
      <c r="C803" s="1294"/>
      <c r="D803" s="1295"/>
      <c r="E803" s="351"/>
      <c r="F803" s="440" t="s">
        <v>2493</v>
      </c>
      <c r="G803" s="659"/>
      <c r="H803" s="328"/>
      <c r="I803" s="328" t="s">
        <v>4110</v>
      </c>
      <c r="J803" s="812">
        <v>1224</v>
      </c>
      <c r="K803" s="546">
        <v>1</v>
      </c>
    </row>
    <row r="804" spans="1:11" s="606" customFormat="1" x14ac:dyDescent="0.2">
      <c r="A804" s="610" t="s">
        <v>3295</v>
      </c>
      <c r="B804" s="604"/>
      <c r="C804" s="604"/>
      <c r="D804" s="604"/>
      <c r="E804" s="604"/>
      <c r="F804" s="604"/>
      <c r="G804" s="605"/>
      <c r="H804" s="385"/>
      <c r="I804" s="385"/>
      <c r="J804" s="630"/>
      <c r="K804" s="604"/>
    </row>
    <row r="805" spans="1:11" s="606" customFormat="1" x14ac:dyDescent="0.2">
      <c r="A805" s="604" t="s">
        <v>4111</v>
      </c>
      <c r="B805" s="604"/>
      <c r="C805" s="604"/>
      <c r="D805" s="604"/>
      <c r="E805" s="604"/>
      <c r="F805" s="604"/>
      <c r="G805" s="605"/>
      <c r="H805" s="385"/>
      <c r="I805" s="385"/>
      <c r="J805" s="630"/>
      <c r="K805" s="604"/>
    </row>
  </sheetData>
  <mergeCells count="186">
    <mergeCell ref="A237:A256"/>
    <mergeCell ref="B237:B256"/>
    <mergeCell ref="A55:A82"/>
    <mergeCell ref="B55:B82"/>
    <mergeCell ref="C65:C66"/>
    <mergeCell ref="D65:D66"/>
    <mergeCell ref="C68:C71"/>
    <mergeCell ref="D68:D71"/>
    <mergeCell ref="C91:C92"/>
    <mergeCell ref="D91:D92"/>
    <mergeCell ref="C93:C94"/>
    <mergeCell ref="D93:D94"/>
    <mergeCell ref="C95:C96"/>
    <mergeCell ref="D95:D96"/>
    <mergeCell ref="A121:A155"/>
    <mergeCell ref="B121:B155"/>
    <mergeCell ref="A156:A190"/>
    <mergeCell ref="B156:B190"/>
    <mergeCell ref="A191:A219"/>
    <mergeCell ref="B191:B219"/>
    <mergeCell ref="A220:A236"/>
    <mergeCell ref="B220:B236"/>
    <mergeCell ref="A83:A120"/>
    <mergeCell ref="B83:B120"/>
    <mergeCell ref="A332:A367"/>
    <mergeCell ref="B332:B367"/>
    <mergeCell ref="C332:C333"/>
    <mergeCell ref="D332:D333"/>
    <mergeCell ref="C335:C337"/>
    <mergeCell ref="D335:D337"/>
    <mergeCell ref="C338:C340"/>
    <mergeCell ref="D338:D340"/>
    <mergeCell ref="A257:A261"/>
    <mergeCell ref="B257:B261"/>
    <mergeCell ref="A263:K263"/>
    <mergeCell ref="A265:A292"/>
    <mergeCell ref="B265:B292"/>
    <mergeCell ref="A293:A331"/>
    <mergeCell ref="B293:B331"/>
    <mergeCell ref="C293:C294"/>
    <mergeCell ref="D293:D294"/>
    <mergeCell ref="C296:C298"/>
    <mergeCell ref="D296:D298"/>
    <mergeCell ref="C299:C301"/>
    <mergeCell ref="D299:D301"/>
    <mergeCell ref="C302:C306"/>
    <mergeCell ref="D302:D306"/>
    <mergeCell ref="C307:C308"/>
    <mergeCell ref="A551:A573"/>
    <mergeCell ref="B551:B573"/>
    <mergeCell ref="C552:C553"/>
    <mergeCell ref="D552:D553"/>
    <mergeCell ref="C554:C555"/>
    <mergeCell ref="D554:D555"/>
    <mergeCell ref="A404:A411"/>
    <mergeCell ref="B404:B411"/>
    <mergeCell ref="C404:C411"/>
    <mergeCell ref="D404:D411"/>
    <mergeCell ref="A412:A428"/>
    <mergeCell ref="B412:B428"/>
    <mergeCell ref="A429:A447"/>
    <mergeCell ref="B429:B447"/>
    <mergeCell ref="A448:A460"/>
    <mergeCell ref="B448:B460"/>
    <mergeCell ref="A461:A465"/>
    <mergeCell ref="A534:A550"/>
    <mergeCell ref="B534:B550"/>
    <mergeCell ref="C536:C537"/>
    <mergeCell ref="D536:D537"/>
    <mergeCell ref="A574:A599"/>
    <mergeCell ref="B574:B599"/>
    <mergeCell ref="C578:C580"/>
    <mergeCell ref="D578:D580"/>
    <mergeCell ref="C581:C582"/>
    <mergeCell ref="D581:D582"/>
    <mergeCell ref="A600:A623"/>
    <mergeCell ref="B600:B623"/>
    <mergeCell ref="C601:C602"/>
    <mergeCell ref="D601:D602"/>
    <mergeCell ref="C604:C605"/>
    <mergeCell ref="D604:D605"/>
    <mergeCell ref="C606:C607"/>
    <mergeCell ref="D606:D607"/>
    <mergeCell ref="C610:C611"/>
    <mergeCell ref="D610:D611"/>
    <mergeCell ref="H1:K3"/>
    <mergeCell ref="A4:K4"/>
    <mergeCell ref="D5:K5"/>
    <mergeCell ref="A7:A14"/>
    <mergeCell ref="B7:B14"/>
    <mergeCell ref="A15:A34"/>
    <mergeCell ref="B15:B34"/>
    <mergeCell ref="A35:A54"/>
    <mergeCell ref="B35:B54"/>
    <mergeCell ref="C42:C44"/>
    <mergeCell ref="D42:D44"/>
    <mergeCell ref="C45:C46"/>
    <mergeCell ref="D45:D46"/>
    <mergeCell ref="D307:D308"/>
    <mergeCell ref="C309:C310"/>
    <mergeCell ref="D309:D310"/>
    <mergeCell ref="C312:C314"/>
    <mergeCell ref="D312:D314"/>
    <mergeCell ref="C316:C317"/>
    <mergeCell ref="D316:D317"/>
    <mergeCell ref="C341:C345"/>
    <mergeCell ref="D341:D345"/>
    <mergeCell ref="C347:C348"/>
    <mergeCell ref="D347:D348"/>
    <mergeCell ref="C349:C350"/>
    <mergeCell ref="D349:D350"/>
    <mergeCell ref="C351:C353"/>
    <mergeCell ref="D351:D353"/>
    <mergeCell ref="C355:C356"/>
    <mergeCell ref="D355:D356"/>
    <mergeCell ref="A368:A403"/>
    <mergeCell ref="B368:B403"/>
    <mergeCell ref="C368:C369"/>
    <mergeCell ref="D368:D369"/>
    <mergeCell ref="C371:C373"/>
    <mergeCell ref="D371:D373"/>
    <mergeCell ref="C374:C376"/>
    <mergeCell ref="D374:D376"/>
    <mergeCell ref="C377:C381"/>
    <mergeCell ref="D377:D381"/>
    <mergeCell ref="C383:C384"/>
    <mergeCell ref="D383:D384"/>
    <mergeCell ref="C385:C386"/>
    <mergeCell ref="D385:D386"/>
    <mergeCell ref="C387:C389"/>
    <mergeCell ref="D387:D389"/>
    <mergeCell ref="C391:C392"/>
    <mergeCell ref="D391:D392"/>
    <mergeCell ref="B461:B465"/>
    <mergeCell ref="A466:A483"/>
    <mergeCell ref="B466:B483"/>
    <mergeCell ref="A485:K485"/>
    <mergeCell ref="A516:A533"/>
    <mergeCell ref="B516:B533"/>
    <mergeCell ref="A487:A515"/>
    <mergeCell ref="B487:B515"/>
    <mergeCell ref="A624:A647"/>
    <mergeCell ref="B624:B647"/>
    <mergeCell ref="A648:A679"/>
    <mergeCell ref="B648:B679"/>
    <mergeCell ref="C658:C660"/>
    <mergeCell ref="D658:D660"/>
    <mergeCell ref="A680:A701"/>
    <mergeCell ref="B680:B701"/>
    <mergeCell ref="C686:C687"/>
    <mergeCell ref="D686:D687"/>
    <mergeCell ref="A703:K703"/>
    <mergeCell ref="A705:A706"/>
    <mergeCell ref="B705:B706"/>
    <mergeCell ref="C705:D706"/>
    <mergeCell ref="A707:A710"/>
    <mergeCell ref="B707:B710"/>
    <mergeCell ref="C707:D710"/>
    <mergeCell ref="A711:A717"/>
    <mergeCell ref="B711:B717"/>
    <mergeCell ref="C711:D717"/>
    <mergeCell ref="A718:A730"/>
    <mergeCell ref="B718:B730"/>
    <mergeCell ref="C718:D730"/>
    <mergeCell ref="A731:A741"/>
    <mergeCell ref="B731:B741"/>
    <mergeCell ref="C731:D741"/>
    <mergeCell ref="A742:A752"/>
    <mergeCell ref="B742:B752"/>
    <mergeCell ref="C742:D752"/>
    <mergeCell ref="A780:A792"/>
    <mergeCell ref="B780:B792"/>
    <mergeCell ref="C780:D792"/>
    <mergeCell ref="A798:K798"/>
    <mergeCell ref="A800:A803"/>
    <mergeCell ref="B800:B803"/>
    <mergeCell ref="C800:D803"/>
    <mergeCell ref="A753:A762"/>
    <mergeCell ref="B753:B762"/>
    <mergeCell ref="C753:D762"/>
    <mergeCell ref="A763:A766"/>
    <mergeCell ref="B763:B766"/>
    <mergeCell ref="C763:D766"/>
    <mergeCell ref="A767:A779"/>
    <mergeCell ref="B767:B779"/>
    <mergeCell ref="C767:D779"/>
  </mergeCells>
  <hyperlinks>
    <hyperlink ref="C663" r:id="rId1" display="consultantplus://offline/ref=FCB2C81D191275139E8BC0EA2B01662FF659B557B6FD8E917A9C0387CC76FE01AE5050943ADDN8qEG"/>
    <hyperlink ref="C574" r:id="rId2" display="consultantplus://offline/ref=FCB2C81D191275139E8BC0EA2B01662FF659B557B6FD8E917A9C0387CC76FE01AE5050943ADFN8q9G"/>
    <hyperlink ref="C575" r:id="rId3" display="consultantplus://offline/ref=FCB2C81D191275139E8BC0EA2B01662FF659B557B6FD8E917A9C0387CC76FE01AE5051963FDDN8qDG"/>
    <hyperlink ref="C576" r:id="rId4" display="consultantplus://offline/ref=FCB2C81D191275139E8BC0EA2B01662FF659B557B6FD8E917A9C0387CC76FE01AE5050943AD8N8q8G"/>
    <hyperlink ref="C577" r:id="rId5" display="consultantplus://offline/ref=FCB2C81D191275139E8BC0EA2B01662FF659B557B6FD8E917A9C0387CC76FE01AE50509439DFN8q9G"/>
  </hyperlinks>
  <pageMargins left="0.7" right="0.7" top="0.75" bottom="0.75" header="0.3" footer="0.3"/>
  <pageSetup paperSize="9" scale="58" orientation="landscape" verticalDpi="0" r:id="rId6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view="pageBreakPreview" zoomScale="120" zoomScaleNormal="100" zoomScaleSheetLayoutView="120" workbookViewId="0">
      <selection sqref="A1:XFD1048576"/>
    </sheetView>
  </sheetViews>
  <sheetFormatPr defaultRowHeight="12.75" x14ac:dyDescent="0.2"/>
  <cols>
    <col min="1" max="1" width="9.140625" style="588" customWidth="1"/>
    <col min="2" max="2" width="42.5703125" style="15" customWidth="1"/>
    <col min="3" max="3" width="9.28515625" style="28" customWidth="1"/>
    <col min="4" max="4" width="8.5703125" style="28" customWidth="1"/>
    <col min="5" max="5" width="10.85546875" style="587" customWidth="1"/>
    <col min="6" max="6" width="11.42578125" style="28" customWidth="1"/>
    <col min="7" max="234" width="9.140625" style="28"/>
    <col min="235" max="235" width="7.140625" style="28" customWidth="1"/>
    <col min="236" max="236" width="40.5703125" style="28" customWidth="1"/>
    <col min="237" max="237" width="18.85546875" style="28" bestFit="1" customWidth="1"/>
    <col min="238" max="238" width="10.140625" style="28" customWidth="1"/>
    <col min="239" max="239" width="11.42578125" style="28" bestFit="1" customWidth="1"/>
    <col min="240" max="490" width="9.140625" style="28"/>
    <col min="491" max="491" width="7.140625" style="28" customWidth="1"/>
    <col min="492" max="492" width="40.5703125" style="28" customWidth="1"/>
    <col min="493" max="493" width="18.85546875" style="28" bestFit="1" customWidth="1"/>
    <col min="494" max="494" width="10.140625" style="28" customWidth="1"/>
    <col min="495" max="495" width="11.42578125" style="28" bestFit="1" customWidth="1"/>
    <col min="496" max="746" width="9.140625" style="28"/>
    <col min="747" max="747" width="7.140625" style="28" customWidth="1"/>
    <col min="748" max="748" width="40.5703125" style="28" customWidth="1"/>
    <col min="749" max="749" width="18.85546875" style="28" bestFit="1" customWidth="1"/>
    <col min="750" max="750" width="10.140625" style="28" customWidth="1"/>
    <col min="751" max="751" width="11.42578125" style="28" bestFit="1" customWidth="1"/>
    <col min="752" max="1002" width="9.140625" style="28"/>
    <col min="1003" max="1003" width="7.140625" style="28" customWidth="1"/>
    <col min="1004" max="1004" width="40.5703125" style="28" customWidth="1"/>
    <col min="1005" max="1005" width="18.85546875" style="28" bestFit="1" customWidth="1"/>
    <col min="1006" max="1006" width="10.140625" style="28" customWidth="1"/>
    <col min="1007" max="1007" width="11.42578125" style="28" bestFit="1" customWidth="1"/>
    <col min="1008" max="1258" width="9.140625" style="28"/>
    <col min="1259" max="1259" width="7.140625" style="28" customWidth="1"/>
    <col min="1260" max="1260" width="40.5703125" style="28" customWidth="1"/>
    <col min="1261" max="1261" width="18.85546875" style="28" bestFit="1" customWidth="1"/>
    <col min="1262" max="1262" width="10.140625" style="28" customWidth="1"/>
    <col min="1263" max="1263" width="11.42578125" style="28" bestFit="1" customWidth="1"/>
    <col min="1264" max="1514" width="9.140625" style="28"/>
    <col min="1515" max="1515" width="7.140625" style="28" customWidth="1"/>
    <col min="1516" max="1516" width="40.5703125" style="28" customWidth="1"/>
    <col min="1517" max="1517" width="18.85546875" style="28" bestFit="1" customWidth="1"/>
    <col min="1518" max="1518" width="10.140625" style="28" customWidth="1"/>
    <col min="1519" max="1519" width="11.42578125" style="28" bestFit="1" customWidth="1"/>
    <col min="1520" max="1770" width="9.140625" style="28"/>
    <col min="1771" max="1771" width="7.140625" style="28" customWidth="1"/>
    <col min="1772" max="1772" width="40.5703125" style="28" customWidth="1"/>
    <col min="1773" max="1773" width="18.85546875" style="28" bestFit="1" customWidth="1"/>
    <col min="1774" max="1774" width="10.140625" style="28" customWidth="1"/>
    <col min="1775" max="1775" width="11.42578125" style="28" bestFit="1" customWidth="1"/>
    <col min="1776" max="2026" width="9.140625" style="28"/>
    <col min="2027" max="2027" width="7.140625" style="28" customWidth="1"/>
    <col min="2028" max="2028" width="40.5703125" style="28" customWidth="1"/>
    <col min="2029" max="2029" width="18.85546875" style="28" bestFit="1" customWidth="1"/>
    <col min="2030" max="2030" width="10.140625" style="28" customWidth="1"/>
    <col min="2031" max="2031" width="11.42578125" style="28" bestFit="1" customWidth="1"/>
    <col min="2032" max="2282" width="9.140625" style="28"/>
    <col min="2283" max="2283" width="7.140625" style="28" customWidth="1"/>
    <col min="2284" max="2284" width="40.5703125" style="28" customWidth="1"/>
    <col min="2285" max="2285" width="18.85546875" style="28" bestFit="1" customWidth="1"/>
    <col min="2286" max="2286" width="10.140625" style="28" customWidth="1"/>
    <col min="2287" max="2287" width="11.42578125" style="28" bestFit="1" customWidth="1"/>
    <col min="2288" max="2538" width="9.140625" style="28"/>
    <col min="2539" max="2539" width="7.140625" style="28" customWidth="1"/>
    <col min="2540" max="2540" width="40.5703125" style="28" customWidth="1"/>
    <col min="2541" max="2541" width="18.85546875" style="28" bestFit="1" customWidth="1"/>
    <col min="2542" max="2542" width="10.140625" style="28" customWidth="1"/>
    <col min="2543" max="2543" width="11.42578125" style="28" bestFit="1" customWidth="1"/>
    <col min="2544" max="2794" width="9.140625" style="28"/>
    <col min="2795" max="2795" width="7.140625" style="28" customWidth="1"/>
    <col min="2796" max="2796" width="40.5703125" style="28" customWidth="1"/>
    <col min="2797" max="2797" width="18.85546875" style="28" bestFit="1" customWidth="1"/>
    <col min="2798" max="2798" width="10.140625" style="28" customWidth="1"/>
    <col min="2799" max="2799" width="11.42578125" style="28" bestFit="1" customWidth="1"/>
    <col min="2800" max="3050" width="9.140625" style="28"/>
    <col min="3051" max="3051" width="7.140625" style="28" customWidth="1"/>
    <col min="3052" max="3052" width="40.5703125" style="28" customWidth="1"/>
    <col min="3053" max="3053" width="18.85546875" style="28" bestFit="1" customWidth="1"/>
    <col min="3054" max="3054" width="10.140625" style="28" customWidth="1"/>
    <col min="3055" max="3055" width="11.42578125" style="28" bestFit="1" customWidth="1"/>
    <col min="3056" max="3306" width="9.140625" style="28"/>
    <col min="3307" max="3307" width="7.140625" style="28" customWidth="1"/>
    <col min="3308" max="3308" width="40.5703125" style="28" customWidth="1"/>
    <col min="3309" max="3309" width="18.85546875" style="28" bestFit="1" customWidth="1"/>
    <col min="3310" max="3310" width="10.140625" style="28" customWidth="1"/>
    <col min="3311" max="3311" width="11.42578125" style="28" bestFit="1" customWidth="1"/>
    <col min="3312" max="3562" width="9.140625" style="28"/>
    <col min="3563" max="3563" width="7.140625" style="28" customWidth="1"/>
    <col min="3564" max="3564" width="40.5703125" style="28" customWidth="1"/>
    <col min="3565" max="3565" width="18.85546875" style="28" bestFit="1" customWidth="1"/>
    <col min="3566" max="3566" width="10.140625" style="28" customWidth="1"/>
    <col min="3567" max="3567" width="11.42578125" style="28" bestFit="1" customWidth="1"/>
    <col min="3568" max="3818" width="9.140625" style="28"/>
    <col min="3819" max="3819" width="7.140625" style="28" customWidth="1"/>
    <col min="3820" max="3820" width="40.5703125" style="28" customWidth="1"/>
    <col min="3821" max="3821" width="18.85546875" style="28" bestFit="1" customWidth="1"/>
    <col min="3822" max="3822" width="10.140625" style="28" customWidth="1"/>
    <col min="3823" max="3823" width="11.42578125" style="28" bestFit="1" customWidth="1"/>
    <col min="3824" max="4074" width="9.140625" style="28"/>
    <col min="4075" max="4075" width="7.140625" style="28" customWidth="1"/>
    <col min="4076" max="4076" width="40.5703125" style="28" customWidth="1"/>
    <col min="4077" max="4077" width="18.85546875" style="28" bestFit="1" customWidth="1"/>
    <col min="4078" max="4078" width="10.140625" style="28" customWidth="1"/>
    <col min="4079" max="4079" width="11.42578125" style="28" bestFit="1" customWidth="1"/>
    <col min="4080" max="4330" width="9.140625" style="28"/>
    <col min="4331" max="4331" width="7.140625" style="28" customWidth="1"/>
    <col min="4332" max="4332" width="40.5703125" style="28" customWidth="1"/>
    <col min="4333" max="4333" width="18.85546875" style="28" bestFit="1" customWidth="1"/>
    <col min="4334" max="4334" width="10.140625" style="28" customWidth="1"/>
    <col min="4335" max="4335" width="11.42578125" style="28" bestFit="1" customWidth="1"/>
    <col min="4336" max="4586" width="9.140625" style="28"/>
    <col min="4587" max="4587" width="7.140625" style="28" customWidth="1"/>
    <col min="4588" max="4588" width="40.5703125" style="28" customWidth="1"/>
    <col min="4589" max="4589" width="18.85546875" style="28" bestFit="1" customWidth="1"/>
    <col min="4590" max="4590" width="10.140625" style="28" customWidth="1"/>
    <col min="4591" max="4591" width="11.42578125" style="28" bestFit="1" customWidth="1"/>
    <col min="4592" max="4842" width="9.140625" style="28"/>
    <col min="4843" max="4843" width="7.140625" style="28" customWidth="1"/>
    <col min="4844" max="4844" width="40.5703125" style="28" customWidth="1"/>
    <col min="4845" max="4845" width="18.85546875" style="28" bestFit="1" customWidth="1"/>
    <col min="4846" max="4846" width="10.140625" style="28" customWidth="1"/>
    <col min="4847" max="4847" width="11.42578125" style="28" bestFit="1" customWidth="1"/>
    <col min="4848" max="5098" width="9.140625" style="28"/>
    <col min="5099" max="5099" width="7.140625" style="28" customWidth="1"/>
    <col min="5100" max="5100" width="40.5703125" style="28" customWidth="1"/>
    <col min="5101" max="5101" width="18.85546875" style="28" bestFit="1" customWidth="1"/>
    <col min="5102" max="5102" width="10.140625" style="28" customWidth="1"/>
    <col min="5103" max="5103" width="11.42578125" style="28" bestFit="1" customWidth="1"/>
    <col min="5104" max="5354" width="9.140625" style="28"/>
    <col min="5355" max="5355" width="7.140625" style="28" customWidth="1"/>
    <col min="5356" max="5356" width="40.5703125" style="28" customWidth="1"/>
    <col min="5357" max="5357" width="18.85546875" style="28" bestFit="1" customWidth="1"/>
    <col min="5358" max="5358" width="10.140625" style="28" customWidth="1"/>
    <col min="5359" max="5359" width="11.42578125" style="28" bestFit="1" customWidth="1"/>
    <col min="5360" max="5610" width="9.140625" style="28"/>
    <col min="5611" max="5611" width="7.140625" style="28" customWidth="1"/>
    <col min="5612" max="5612" width="40.5703125" style="28" customWidth="1"/>
    <col min="5613" max="5613" width="18.85546875" style="28" bestFit="1" customWidth="1"/>
    <col min="5614" max="5614" width="10.140625" style="28" customWidth="1"/>
    <col min="5615" max="5615" width="11.42578125" style="28" bestFit="1" customWidth="1"/>
    <col min="5616" max="5866" width="9.140625" style="28"/>
    <col min="5867" max="5867" width="7.140625" style="28" customWidth="1"/>
    <col min="5868" max="5868" width="40.5703125" style="28" customWidth="1"/>
    <col min="5869" max="5869" width="18.85546875" style="28" bestFit="1" customWidth="1"/>
    <col min="5870" max="5870" width="10.140625" style="28" customWidth="1"/>
    <col min="5871" max="5871" width="11.42578125" style="28" bestFit="1" customWidth="1"/>
    <col min="5872" max="6122" width="9.140625" style="28"/>
    <col min="6123" max="6123" width="7.140625" style="28" customWidth="1"/>
    <col min="6124" max="6124" width="40.5703125" style="28" customWidth="1"/>
    <col min="6125" max="6125" width="18.85546875" style="28" bestFit="1" customWidth="1"/>
    <col min="6126" max="6126" width="10.140625" style="28" customWidth="1"/>
    <col min="6127" max="6127" width="11.42578125" style="28" bestFit="1" customWidth="1"/>
    <col min="6128" max="6378" width="9.140625" style="28"/>
    <col min="6379" max="6379" width="7.140625" style="28" customWidth="1"/>
    <col min="6380" max="6380" width="40.5703125" style="28" customWidth="1"/>
    <col min="6381" max="6381" width="18.85546875" style="28" bestFit="1" customWidth="1"/>
    <col min="6382" max="6382" width="10.140625" style="28" customWidth="1"/>
    <col min="6383" max="6383" width="11.42578125" style="28" bestFit="1" customWidth="1"/>
    <col min="6384" max="6634" width="9.140625" style="28"/>
    <col min="6635" max="6635" width="7.140625" style="28" customWidth="1"/>
    <col min="6636" max="6636" width="40.5703125" style="28" customWidth="1"/>
    <col min="6637" max="6637" width="18.85546875" style="28" bestFit="1" customWidth="1"/>
    <col min="6638" max="6638" width="10.140625" style="28" customWidth="1"/>
    <col min="6639" max="6639" width="11.42578125" style="28" bestFit="1" customWidth="1"/>
    <col min="6640" max="6890" width="9.140625" style="28"/>
    <col min="6891" max="6891" width="7.140625" style="28" customWidth="1"/>
    <col min="6892" max="6892" width="40.5703125" style="28" customWidth="1"/>
    <col min="6893" max="6893" width="18.85546875" style="28" bestFit="1" customWidth="1"/>
    <col min="6894" max="6894" width="10.140625" style="28" customWidth="1"/>
    <col min="6895" max="6895" width="11.42578125" style="28" bestFit="1" customWidth="1"/>
    <col min="6896" max="7146" width="9.140625" style="28"/>
    <col min="7147" max="7147" width="7.140625" style="28" customWidth="1"/>
    <col min="7148" max="7148" width="40.5703125" style="28" customWidth="1"/>
    <col min="7149" max="7149" width="18.85546875" style="28" bestFit="1" customWidth="1"/>
    <col min="7150" max="7150" width="10.140625" style="28" customWidth="1"/>
    <col min="7151" max="7151" width="11.42578125" style="28" bestFit="1" customWidth="1"/>
    <col min="7152" max="7402" width="9.140625" style="28"/>
    <col min="7403" max="7403" width="7.140625" style="28" customWidth="1"/>
    <col min="7404" max="7404" width="40.5703125" style="28" customWidth="1"/>
    <col min="7405" max="7405" width="18.85546875" style="28" bestFit="1" customWidth="1"/>
    <col min="7406" max="7406" width="10.140625" style="28" customWidth="1"/>
    <col min="7407" max="7407" width="11.42578125" style="28" bestFit="1" customWidth="1"/>
    <col min="7408" max="7658" width="9.140625" style="28"/>
    <col min="7659" max="7659" width="7.140625" style="28" customWidth="1"/>
    <col min="7660" max="7660" width="40.5703125" style="28" customWidth="1"/>
    <col min="7661" max="7661" width="18.85546875" style="28" bestFit="1" customWidth="1"/>
    <col min="7662" max="7662" width="10.140625" style="28" customWidth="1"/>
    <col min="7663" max="7663" width="11.42578125" style="28" bestFit="1" customWidth="1"/>
    <col min="7664" max="7914" width="9.140625" style="28"/>
    <col min="7915" max="7915" width="7.140625" style="28" customWidth="1"/>
    <col min="7916" max="7916" width="40.5703125" style="28" customWidth="1"/>
    <col min="7917" max="7917" width="18.85546875" style="28" bestFit="1" customWidth="1"/>
    <col min="7918" max="7918" width="10.140625" style="28" customWidth="1"/>
    <col min="7919" max="7919" width="11.42578125" style="28" bestFit="1" customWidth="1"/>
    <col min="7920" max="8170" width="9.140625" style="28"/>
    <col min="8171" max="8171" width="7.140625" style="28" customWidth="1"/>
    <col min="8172" max="8172" width="40.5703125" style="28" customWidth="1"/>
    <col min="8173" max="8173" width="18.85546875" style="28" bestFit="1" customWidth="1"/>
    <col min="8174" max="8174" width="10.140625" style="28" customWidth="1"/>
    <col min="8175" max="8175" width="11.42578125" style="28" bestFit="1" customWidth="1"/>
    <col min="8176" max="8426" width="9.140625" style="28"/>
    <col min="8427" max="8427" width="7.140625" style="28" customWidth="1"/>
    <col min="8428" max="8428" width="40.5703125" style="28" customWidth="1"/>
    <col min="8429" max="8429" width="18.85546875" style="28" bestFit="1" customWidth="1"/>
    <col min="8430" max="8430" width="10.140625" style="28" customWidth="1"/>
    <col min="8431" max="8431" width="11.42578125" style="28" bestFit="1" customWidth="1"/>
    <col min="8432" max="8682" width="9.140625" style="28"/>
    <col min="8683" max="8683" width="7.140625" style="28" customWidth="1"/>
    <col min="8684" max="8684" width="40.5703125" style="28" customWidth="1"/>
    <col min="8685" max="8685" width="18.85546875" style="28" bestFit="1" customWidth="1"/>
    <col min="8686" max="8686" width="10.140625" style="28" customWidth="1"/>
    <col min="8687" max="8687" width="11.42578125" style="28" bestFit="1" customWidth="1"/>
    <col min="8688" max="8938" width="9.140625" style="28"/>
    <col min="8939" max="8939" width="7.140625" style="28" customWidth="1"/>
    <col min="8940" max="8940" width="40.5703125" style="28" customWidth="1"/>
    <col min="8941" max="8941" width="18.85546875" style="28" bestFit="1" customWidth="1"/>
    <col min="8942" max="8942" width="10.140625" style="28" customWidth="1"/>
    <col min="8943" max="8943" width="11.42578125" style="28" bestFit="1" customWidth="1"/>
    <col min="8944" max="9194" width="9.140625" style="28"/>
    <col min="9195" max="9195" width="7.140625" style="28" customWidth="1"/>
    <col min="9196" max="9196" width="40.5703125" style="28" customWidth="1"/>
    <col min="9197" max="9197" width="18.85546875" style="28" bestFit="1" customWidth="1"/>
    <col min="9198" max="9198" width="10.140625" style="28" customWidth="1"/>
    <col min="9199" max="9199" width="11.42578125" style="28" bestFit="1" customWidth="1"/>
    <col min="9200" max="9450" width="9.140625" style="28"/>
    <col min="9451" max="9451" width="7.140625" style="28" customWidth="1"/>
    <col min="9452" max="9452" width="40.5703125" style="28" customWidth="1"/>
    <col min="9453" max="9453" width="18.85546875" style="28" bestFit="1" customWidth="1"/>
    <col min="9454" max="9454" width="10.140625" style="28" customWidth="1"/>
    <col min="9455" max="9455" width="11.42578125" style="28" bestFit="1" customWidth="1"/>
    <col min="9456" max="9706" width="9.140625" style="28"/>
    <col min="9707" max="9707" width="7.140625" style="28" customWidth="1"/>
    <col min="9708" max="9708" width="40.5703125" style="28" customWidth="1"/>
    <col min="9709" max="9709" width="18.85546875" style="28" bestFit="1" customWidth="1"/>
    <col min="9710" max="9710" width="10.140625" style="28" customWidth="1"/>
    <col min="9711" max="9711" width="11.42578125" style="28" bestFit="1" customWidth="1"/>
    <col min="9712" max="9962" width="9.140625" style="28"/>
    <col min="9963" max="9963" width="7.140625" style="28" customWidth="1"/>
    <col min="9964" max="9964" width="40.5703125" style="28" customWidth="1"/>
    <col min="9965" max="9965" width="18.85546875" style="28" bestFit="1" customWidth="1"/>
    <col min="9966" max="9966" width="10.140625" style="28" customWidth="1"/>
    <col min="9967" max="9967" width="11.42578125" style="28" bestFit="1" customWidth="1"/>
    <col min="9968" max="10218" width="9.140625" style="28"/>
    <col min="10219" max="10219" width="7.140625" style="28" customWidth="1"/>
    <col min="10220" max="10220" width="40.5703125" style="28" customWidth="1"/>
    <col min="10221" max="10221" width="18.85546875" style="28" bestFit="1" customWidth="1"/>
    <col min="10222" max="10222" width="10.140625" style="28" customWidth="1"/>
    <col min="10223" max="10223" width="11.42578125" style="28" bestFit="1" customWidth="1"/>
    <col min="10224" max="10474" width="9.140625" style="28"/>
    <col min="10475" max="10475" width="7.140625" style="28" customWidth="1"/>
    <col min="10476" max="10476" width="40.5703125" style="28" customWidth="1"/>
    <col min="10477" max="10477" width="18.85546875" style="28" bestFit="1" customWidth="1"/>
    <col min="10478" max="10478" width="10.140625" style="28" customWidth="1"/>
    <col min="10479" max="10479" width="11.42578125" style="28" bestFit="1" customWidth="1"/>
    <col min="10480" max="10730" width="9.140625" style="28"/>
    <col min="10731" max="10731" width="7.140625" style="28" customWidth="1"/>
    <col min="10732" max="10732" width="40.5703125" style="28" customWidth="1"/>
    <col min="10733" max="10733" width="18.85546875" style="28" bestFit="1" customWidth="1"/>
    <col min="10734" max="10734" width="10.140625" style="28" customWidth="1"/>
    <col min="10735" max="10735" width="11.42578125" style="28" bestFit="1" customWidth="1"/>
    <col min="10736" max="10986" width="9.140625" style="28"/>
    <col min="10987" max="10987" width="7.140625" style="28" customWidth="1"/>
    <col min="10988" max="10988" width="40.5703125" style="28" customWidth="1"/>
    <col min="10989" max="10989" width="18.85546875" style="28" bestFit="1" customWidth="1"/>
    <col min="10990" max="10990" width="10.140625" style="28" customWidth="1"/>
    <col min="10991" max="10991" width="11.42578125" style="28" bestFit="1" customWidth="1"/>
    <col min="10992" max="11242" width="9.140625" style="28"/>
    <col min="11243" max="11243" width="7.140625" style="28" customWidth="1"/>
    <col min="11244" max="11244" width="40.5703125" style="28" customWidth="1"/>
    <col min="11245" max="11245" width="18.85546875" style="28" bestFit="1" customWidth="1"/>
    <col min="11246" max="11246" width="10.140625" style="28" customWidth="1"/>
    <col min="11247" max="11247" width="11.42578125" style="28" bestFit="1" customWidth="1"/>
    <col min="11248" max="11498" width="9.140625" style="28"/>
    <col min="11499" max="11499" width="7.140625" style="28" customWidth="1"/>
    <col min="11500" max="11500" width="40.5703125" style="28" customWidth="1"/>
    <col min="11501" max="11501" width="18.85546875" style="28" bestFit="1" customWidth="1"/>
    <col min="11502" max="11502" width="10.140625" style="28" customWidth="1"/>
    <col min="11503" max="11503" width="11.42578125" style="28" bestFit="1" customWidth="1"/>
    <col min="11504" max="11754" width="9.140625" style="28"/>
    <col min="11755" max="11755" width="7.140625" style="28" customWidth="1"/>
    <col min="11756" max="11756" width="40.5703125" style="28" customWidth="1"/>
    <col min="11757" max="11757" width="18.85546875" style="28" bestFit="1" customWidth="1"/>
    <col min="11758" max="11758" width="10.140625" style="28" customWidth="1"/>
    <col min="11759" max="11759" width="11.42578125" style="28" bestFit="1" customWidth="1"/>
    <col min="11760" max="12010" width="9.140625" style="28"/>
    <col min="12011" max="12011" width="7.140625" style="28" customWidth="1"/>
    <col min="12012" max="12012" width="40.5703125" style="28" customWidth="1"/>
    <col min="12013" max="12013" width="18.85546875" style="28" bestFit="1" customWidth="1"/>
    <col min="12014" max="12014" width="10.140625" style="28" customWidth="1"/>
    <col min="12015" max="12015" width="11.42578125" style="28" bestFit="1" customWidth="1"/>
    <col min="12016" max="12266" width="9.140625" style="28"/>
    <col min="12267" max="12267" width="7.140625" style="28" customWidth="1"/>
    <col min="12268" max="12268" width="40.5703125" style="28" customWidth="1"/>
    <col min="12269" max="12269" width="18.85546875" style="28" bestFit="1" customWidth="1"/>
    <col min="12270" max="12270" width="10.140625" style="28" customWidth="1"/>
    <col min="12271" max="12271" width="11.42578125" style="28" bestFit="1" customWidth="1"/>
    <col min="12272" max="12522" width="9.140625" style="28"/>
    <col min="12523" max="12523" width="7.140625" style="28" customWidth="1"/>
    <col min="12524" max="12524" width="40.5703125" style="28" customWidth="1"/>
    <col min="12525" max="12525" width="18.85546875" style="28" bestFit="1" customWidth="1"/>
    <col min="12526" max="12526" width="10.140625" style="28" customWidth="1"/>
    <col min="12527" max="12527" width="11.42578125" style="28" bestFit="1" customWidth="1"/>
    <col min="12528" max="12778" width="9.140625" style="28"/>
    <col min="12779" max="12779" width="7.140625" style="28" customWidth="1"/>
    <col min="12780" max="12780" width="40.5703125" style="28" customWidth="1"/>
    <col min="12781" max="12781" width="18.85546875" style="28" bestFit="1" customWidth="1"/>
    <col min="12782" max="12782" width="10.140625" style="28" customWidth="1"/>
    <col min="12783" max="12783" width="11.42578125" style="28" bestFit="1" customWidth="1"/>
    <col min="12784" max="13034" width="9.140625" style="28"/>
    <col min="13035" max="13035" width="7.140625" style="28" customWidth="1"/>
    <col min="13036" max="13036" width="40.5703125" style="28" customWidth="1"/>
    <col min="13037" max="13037" width="18.85546875" style="28" bestFit="1" customWidth="1"/>
    <col min="13038" max="13038" width="10.140625" style="28" customWidth="1"/>
    <col min="13039" max="13039" width="11.42578125" style="28" bestFit="1" customWidth="1"/>
    <col min="13040" max="13290" width="9.140625" style="28"/>
    <col min="13291" max="13291" width="7.140625" style="28" customWidth="1"/>
    <col min="13292" max="13292" width="40.5703125" style="28" customWidth="1"/>
    <col min="13293" max="13293" width="18.85546875" style="28" bestFit="1" customWidth="1"/>
    <col min="13294" max="13294" width="10.140625" style="28" customWidth="1"/>
    <col min="13295" max="13295" width="11.42578125" style="28" bestFit="1" customWidth="1"/>
    <col min="13296" max="13546" width="9.140625" style="28"/>
    <col min="13547" max="13547" width="7.140625" style="28" customWidth="1"/>
    <col min="13548" max="13548" width="40.5703125" style="28" customWidth="1"/>
    <col min="13549" max="13549" width="18.85546875" style="28" bestFit="1" customWidth="1"/>
    <col min="13550" max="13550" width="10.140625" style="28" customWidth="1"/>
    <col min="13551" max="13551" width="11.42578125" style="28" bestFit="1" customWidth="1"/>
    <col min="13552" max="13802" width="9.140625" style="28"/>
    <col min="13803" max="13803" width="7.140625" style="28" customWidth="1"/>
    <col min="13804" max="13804" width="40.5703125" style="28" customWidth="1"/>
    <col min="13805" max="13805" width="18.85546875" style="28" bestFit="1" customWidth="1"/>
    <col min="13806" max="13806" width="10.140625" style="28" customWidth="1"/>
    <col min="13807" max="13807" width="11.42578125" style="28" bestFit="1" customWidth="1"/>
    <col min="13808" max="14058" width="9.140625" style="28"/>
    <col min="14059" max="14059" width="7.140625" style="28" customWidth="1"/>
    <col min="14060" max="14060" width="40.5703125" style="28" customWidth="1"/>
    <col min="14061" max="14061" width="18.85546875" style="28" bestFit="1" customWidth="1"/>
    <col min="14062" max="14062" width="10.140625" style="28" customWidth="1"/>
    <col min="14063" max="14063" width="11.42578125" style="28" bestFit="1" customWidth="1"/>
    <col min="14064" max="14314" width="9.140625" style="28"/>
    <col min="14315" max="14315" width="7.140625" style="28" customWidth="1"/>
    <col min="14316" max="14316" width="40.5703125" style="28" customWidth="1"/>
    <col min="14317" max="14317" width="18.85546875" style="28" bestFit="1" customWidth="1"/>
    <col min="14318" max="14318" width="10.140625" style="28" customWidth="1"/>
    <col min="14319" max="14319" width="11.42578125" style="28" bestFit="1" customWidth="1"/>
    <col min="14320" max="14570" width="9.140625" style="28"/>
    <col min="14571" max="14571" width="7.140625" style="28" customWidth="1"/>
    <col min="14572" max="14572" width="40.5703125" style="28" customWidth="1"/>
    <col min="14573" max="14573" width="18.85546875" style="28" bestFit="1" customWidth="1"/>
    <col min="14574" max="14574" width="10.140625" style="28" customWidth="1"/>
    <col min="14575" max="14575" width="11.42578125" style="28" bestFit="1" customWidth="1"/>
    <col min="14576" max="14826" width="9.140625" style="28"/>
    <col min="14827" max="14827" width="7.140625" style="28" customWidth="1"/>
    <col min="14828" max="14828" width="40.5703125" style="28" customWidth="1"/>
    <col min="14829" max="14829" width="18.85546875" style="28" bestFit="1" customWidth="1"/>
    <col min="14830" max="14830" width="10.140625" style="28" customWidth="1"/>
    <col min="14831" max="14831" width="11.42578125" style="28" bestFit="1" customWidth="1"/>
    <col min="14832" max="15082" width="9.140625" style="28"/>
    <col min="15083" max="15083" width="7.140625" style="28" customWidth="1"/>
    <col min="15084" max="15084" width="40.5703125" style="28" customWidth="1"/>
    <col min="15085" max="15085" width="18.85546875" style="28" bestFit="1" customWidth="1"/>
    <col min="15086" max="15086" width="10.140625" style="28" customWidth="1"/>
    <col min="15087" max="15087" width="11.42578125" style="28" bestFit="1" customWidth="1"/>
    <col min="15088" max="15338" width="9.140625" style="28"/>
    <col min="15339" max="15339" width="7.140625" style="28" customWidth="1"/>
    <col min="15340" max="15340" width="40.5703125" style="28" customWidth="1"/>
    <col min="15341" max="15341" width="18.85546875" style="28" bestFit="1" customWidth="1"/>
    <col min="15342" max="15342" width="10.140625" style="28" customWidth="1"/>
    <col min="15343" max="15343" width="11.42578125" style="28" bestFit="1" customWidth="1"/>
    <col min="15344" max="15594" width="9.140625" style="28"/>
    <col min="15595" max="15595" width="7.140625" style="28" customWidth="1"/>
    <col min="15596" max="15596" width="40.5703125" style="28" customWidth="1"/>
    <col min="15597" max="15597" width="18.85546875" style="28" bestFit="1" customWidth="1"/>
    <col min="15598" max="15598" width="10.140625" style="28" customWidth="1"/>
    <col min="15599" max="15599" width="11.42578125" style="28" bestFit="1" customWidth="1"/>
    <col min="15600" max="15850" width="9.140625" style="28"/>
    <col min="15851" max="15851" width="7.140625" style="28" customWidth="1"/>
    <col min="15852" max="15852" width="40.5703125" style="28" customWidth="1"/>
    <col min="15853" max="15853" width="18.85546875" style="28" bestFit="1" customWidth="1"/>
    <col min="15854" max="15854" width="10.140625" style="28" customWidth="1"/>
    <col min="15855" max="15855" width="11.42578125" style="28" bestFit="1" customWidth="1"/>
    <col min="15856" max="16106" width="9.140625" style="28"/>
    <col min="16107" max="16107" width="7.140625" style="28" customWidth="1"/>
    <col min="16108" max="16108" width="40.5703125" style="28" customWidth="1"/>
    <col min="16109" max="16109" width="18.85546875" style="28" bestFit="1" customWidth="1"/>
    <col min="16110" max="16110" width="10.140625" style="28" customWidth="1"/>
    <col min="16111" max="16111" width="11.42578125" style="28" bestFit="1" customWidth="1"/>
    <col min="16112" max="16384" width="9.140625" style="28"/>
  </cols>
  <sheetData>
    <row r="1" spans="1:6" ht="55.5" customHeight="1" x14ac:dyDescent="0.2">
      <c r="B1" s="582"/>
      <c r="C1" s="1120" t="s">
        <v>3971</v>
      </c>
      <c r="D1" s="1120"/>
      <c r="E1" s="1120"/>
      <c r="F1" s="1120"/>
    </row>
    <row r="2" spans="1:6" ht="38.25" customHeight="1" x14ac:dyDescent="0.2">
      <c r="A2" s="1346" t="s">
        <v>3972</v>
      </c>
      <c r="B2" s="1346"/>
      <c r="C2" s="1346"/>
      <c r="D2" s="1346"/>
      <c r="E2" s="1346"/>
      <c r="F2" s="1346"/>
    </row>
    <row r="3" spans="1:6" ht="38.25" x14ac:dyDescent="0.2">
      <c r="A3" s="583" t="s">
        <v>3300</v>
      </c>
      <c r="B3" s="583" t="s">
        <v>1918</v>
      </c>
      <c r="C3" s="584" t="s">
        <v>3973</v>
      </c>
      <c r="D3" s="584" t="s">
        <v>1923</v>
      </c>
      <c r="E3" s="584" t="s">
        <v>3974</v>
      </c>
      <c r="F3" s="602" t="s">
        <v>3975</v>
      </c>
    </row>
    <row r="4" spans="1:6" x14ac:dyDescent="0.2">
      <c r="A4" s="585" t="s">
        <v>3</v>
      </c>
      <c r="B4" s="184" t="s">
        <v>3976</v>
      </c>
      <c r="C4" s="40">
        <v>1.1511</v>
      </c>
      <c r="D4" s="40">
        <v>1</v>
      </c>
      <c r="E4" s="586">
        <v>563.45000000000005</v>
      </c>
      <c r="F4" s="168">
        <v>561.37</v>
      </c>
    </row>
    <row r="5" spans="1:6" x14ac:dyDescent="0.2">
      <c r="A5" s="585" t="s">
        <v>5</v>
      </c>
      <c r="B5" s="184" t="s">
        <v>864</v>
      </c>
      <c r="C5" s="40">
        <v>1.0228999999999999</v>
      </c>
      <c r="D5" s="40">
        <v>1.65</v>
      </c>
      <c r="E5" s="586">
        <v>826.14</v>
      </c>
      <c r="F5" s="168">
        <v>823.09</v>
      </c>
    </row>
    <row r="6" spans="1:6" x14ac:dyDescent="0.2">
      <c r="A6" s="585" t="s">
        <v>10</v>
      </c>
      <c r="B6" s="184" t="s">
        <v>748</v>
      </c>
      <c r="C6" s="40">
        <v>1.0975999999999999</v>
      </c>
      <c r="D6" s="40">
        <v>1</v>
      </c>
      <c r="E6" s="586">
        <v>537.26</v>
      </c>
      <c r="F6" s="168">
        <v>535.28</v>
      </c>
    </row>
    <row r="7" spans="1:6" x14ac:dyDescent="0.2">
      <c r="A7" s="585" t="s">
        <v>11</v>
      </c>
      <c r="B7" s="184" t="s">
        <v>749</v>
      </c>
      <c r="C7" s="40">
        <v>0.92269999999999996</v>
      </c>
      <c r="D7" s="40">
        <v>1</v>
      </c>
      <c r="E7" s="586">
        <v>451.65</v>
      </c>
      <c r="F7" s="168">
        <v>449.98</v>
      </c>
    </row>
    <row r="8" spans="1:6" x14ac:dyDescent="0.2">
      <c r="A8" s="585" t="s">
        <v>13</v>
      </c>
      <c r="B8" s="184" t="s">
        <v>750</v>
      </c>
      <c r="C8" s="40">
        <v>1.0626</v>
      </c>
      <c r="D8" s="40">
        <v>1</v>
      </c>
      <c r="E8" s="586">
        <v>520.11</v>
      </c>
      <c r="F8" s="168">
        <v>518.19000000000005</v>
      </c>
    </row>
    <row r="9" spans="1:6" x14ac:dyDescent="0.2">
      <c r="A9" s="585" t="s">
        <v>15</v>
      </c>
      <c r="B9" s="184" t="s">
        <v>751</v>
      </c>
      <c r="C9" s="40">
        <v>1.0122</v>
      </c>
      <c r="D9" s="40">
        <v>1</v>
      </c>
      <c r="E9" s="586">
        <v>495.43</v>
      </c>
      <c r="F9" s="168">
        <v>493.6</v>
      </c>
    </row>
    <row r="10" spans="1:6" x14ac:dyDescent="0.2">
      <c r="A10" s="585" t="s">
        <v>16</v>
      </c>
      <c r="B10" s="184" t="s">
        <v>3977</v>
      </c>
      <c r="C10" s="40">
        <v>1.0365</v>
      </c>
      <c r="D10" s="40">
        <v>1</v>
      </c>
      <c r="E10" s="586">
        <v>507.34</v>
      </c>
      <c r="F10" s="168">
        <v>505.47</v>
      </c>
    </row>
    <row r="11" spans="1:6" x14ac:dyDescent="0.2">
      <c r="A11" s="585" t="s">
        <v>18</v>
      </c>
      <c r="B11" s="184" t="s">
        <v>753</v>
      </c>
      <c r="C11" s="40">
        <v>1.0457000000000001</v>
      </c>
      <c r="D11" s="40">
        <v>1</v>
      </c>
      <c r="E11" s="586">
        <v>511.84</v>
      </c>
      <c r="F11" s="168">
        <v>509.95</v>
      </c>
    </row>
    <row r="12" spans="1:6" x14ac:dyDescent="0.2">
      <c r="A12" s="585" t="s">
        <v>20</v>
      </c>
      <c r="B12" s="184" t="s">
        <v>754</v>
      </c>
      <c r="C12" s="40">
        <v>1.1059000000000001</v>
      </c>
      <c r="D12" s="40">
        <v>1</v>
      </c>
      <c r="E12" s="586">
        <v>541.29</v>
      </c>
      <c r="F12" s="168">
        <v>539.29</v>
      </c>
    </row>
    <row r="13" spans="1:6" x14ac:dyDescent="0.2">
      <c r="A13" s="585" t="s">
        <v>22</v>
      </c>
      <c r="B13" s="184" t="s">
        <v>3978</v>
      </c>
      <c r="C13" s="40">
        <v>0.9244</v>
      </c>
      <c r="D13" s="40">
        <v>1</v>
      </c>
      <c r="E13" s="586">
        <v>452.46</v>
      </c>
      <c r="F13" s="168">
        <v>450.79</v>
      </c>
    </row>
    <row r="14" spans="1:6" x14ac:dyDescent="0.2">
      <c r="A14" s="585" t="s">
        <v>23</v>
      </c>
      <c r="B14" s="184" t="s">
        <v>756</v>
      </c>
      <c r="C14" s="40">
        <v>0.97140000000000004</v>
      </c>
      <c r="D14" s="40">
        <v>1</v>
      </c>
      <c r="E14" s="586">
        <v>475.48</v>
      </c>
      <c r="F14" s="168">
        <v>473.73</v>
      </c>
    </row>
    <row r="15" spans="1:6" x14ac:dyDescent="0.2">
      <c r="A15" s="585" t="s">
        <v>24</v>
      </c>
      <c r="B15" s="184" t="s">
        <v>757</v>
      </c>
      <c r="C15" s="40">
        <v>0.94640000000000002</v>
      </c>
      <c r="D15" s="40">
        <v>1</v>
      </c>
      <c r="E15" s="586">
        <v>463.21</v>
      </c>
      <c r="F15" s="168">
        <v>461.5</v>
      </c>
    </row>
    <row r="16" spans="1:6" x14ac:dyDescent="0.2">
      <c r="A16" s="585" t="s">
        <v>26</v>
      </c>
      <c r="B16" s="184" t="s">
        <v>759</v>
      </c>
      <c r="C16" s="40">
        <v>0.97509999999999997</v>
      </c>
      <c r="D16" s="40">
        <v>1</v>
      </c>
      <c r="E16" s="586">
        <v>477.28</v>
      </c>
      <c r="F16" s="168">
        <v>475.52</v>
      </c>
    </row>
    <row r="17" spans="1:6" x14ac:dyDescent="0.2">
      <c r="A17" s="585" t="s">
        <v>27</v>
      </c>
      <c r="B17" s="184" t="s">
        <v>871</v>
      </c>
      <c r="C17" s="40">
        <v>1.0425</v>
      </c>
      <c r="D17" s="40">
        <v>1</v>
      </c>
      <c r="E17" s="586">
        <v>510.26</v>
      </c>
      <c r="F17" s="168">
        <v>508.38</v>
      </c>
    </row>
    <row r="18" spans="1:6" x14ac:dyDescent="0.2">
      <c r="A18" s="585" t="s">
        <v>235</v>
      </c>
      <c r="B18" s="184" t="s">
        <v>3979</v>
      </c>
      <c r="C18" s="40">
        <v>1.0033000000000001</v>
      </c>
      <c r="D18" s="40">
        <v>1.45</v>
      </c>
      <c r="E18" s="586">
        <v>712.08</v>
      </c>
      <c r="F18" s="168">
        <v>709.45</v>
      </c>
    </row>
    <row r="19" spans="1:6" x14ac:dyDescent="0.2">
      <c r="A19" s="585" t="s">
        <v>236</v>
      </c>
      <c r="B19" s="184" t="s">
        <v>761</v>
      </c>
      <c r="C19" s="40">
        <v>0.98660000000000003</v>
      </c>
      <c r="D19" s="40">
        <v>1</v>
      </c>
      <c r="E19" s="586">
        <v>482.89</v>
      </c>
      <c r="F19" s="168">
        <v>481.11</v>
      </c>
    </row>
    <row r="20" spans="1:6" x14ac:dyDescent="0.2">
      <c r="A20" s="585" t="s">
        <v>237</v>
      </c>
      <c r="B20" s="184" t="s">
        <v>3980</v>
      </c>
      <c r="C20" s="40">
        <v>1.0815999999999999</v>
      </c>
      <c r="D20" s="40">
        <v>1</v>
      </c>
      <c r="E20" s="586">
        <v>529.4</v>
      </c>
      <c r="F20" s="168">
        <v>527.45000000000005</v>
      </c>
    </row>
    <row r="21" spans="1:6" x14ac:dyDescent="0.2">
      <c r="A21" s="585" t="s">
        <v>238</v>
      </c>
      <c r="B21" s="184" t="s">
        <v>763</v>
      </c>
      <c r="C21" s="40">
        <v>0.97709999999999997</v>
      </c>
      <c r="D21" s="40">
        <v>0.9</v>
      </c>
      <c r="E21" s="586">
        <v>430.44</v>
      </c>
      <c r="F21" s="168">
        <v>428.85</v>
      </c>
    </row>
    <row r="22" spans="1:6" x14ac:dyDescent="0.2">
      <c r="A22" s="585" t="s">
        <v>239</v>
      </c>
      <c r="B22" s="184" t="s">
        <v>873</v>
      </c>
      <c r="C22" s="40">
        <v>1.0059</v>
      </c>
      <c r="D22" s="40">
        <v>1</v>
      </c>
      <c r="E22" s="586">
        <v>492.34</v>
      </c>
      <c r="F22" s="168">
        <v>490.52</v>
      </c>
    </row>
    <row r="23" spans="1:6" x14ac:dyDescent="0.2">
      <c r="A23" s="585" t="s">
        <v>240</v>
      </c>
      <c r="B23" s="184" t="s">
        <v>764</v>
      </c>
      <c r="C23" s="40">
        <v>1.0082</v>
      </c>
      <c r="D23" s="40">
        <v>0.9</v>
      </c>
      <c r="E23" s="586">
        <v>444.12</v>
      </c>
      <c r="F23" s="168">
        <v>442.48</v>
      </c>
    </row>
    <row r="24" spans="1:6" x14ac:dyDescent="0.2">
      <c r="A24" s="585" t="s">
        <v>241</v>
      </c>
      <c r="B24" s="184" t="s">
        <v>765</v>
      </c>
      <c r="C24" s="40">
        <v>1.0067999999999999</v>
      </c>
      <c r="D24" s="40">
        <v>0.9</v>
      </c>
      <c r="E24" s="586">
        <v>443.51</v>
      </c>
      <c r="F24" s="168">
        <v>441.87</v>
      </c>
    </row>
    <row r="25" spans="1:6" x14ac:dyDescent="0.2">
      <c r="A25" s="585" t="s">
        <v>242</v>
      </c>
      <c r="B25" s="184" t="s">
        <v>766</v>
      </c>
      <c r="C25" s="40">
        <v>1.0127999999999999</v>
      </c>
      <c r="D25" s="40">
        <v>0.9</v>
      </c>
      <c r="E25" s="586">
        <v>446.17</v>
      </c>
      <c r="F25" s="168">
        <v>444.52</v>
      </c>
    </row>
    <row r="26" spans="1:6" x14ac:dyDescent="0.2">
      <c r="A26" s="585" t="s">
        <v>243</v>
      </c>
      <c r="B26" s="184" t="s">
        <v>767</v>
      </c>
      <c r="C26" s="40">
        <v>0.98009999999999997</v>
      </c>
      <c r="D26" s="40">
        <v>0.9</v>
      </c>
      <c r="E26" s="586">
        <v>431.74</v>
      </c>
      <c r="F26" s="168">
        <v>430.15</v>
      </c>
    </row>
    <row r="27" spans="1:6" x14ac:dyDescent="0.2">
      <c r="A27" s="585" t="s">
        <v>244</v>
      </c>
      <c r="B27" s="184" t="s">
        <v>768</v>
      </c>
      <c r="C27" s="40">
        <v>0.96089999999999998</v>
      </c>
      <c r="D27" s="40">
        <v>0.9</v>
      </c>
      <c r="E27" s="586">
        <v>423.31</v>
      </c>
      <c r="F27" s="168">
        <v>421.75</v>
      </c>
    </row>
    <row r="28" spans="1:6" x14ac:dyDescent="0.2">
      <c r="A28" s="585" t="s">
        <v>245</v>
      </c>
      <c r="B28" s="184" t="s">
        <v>769</v>
      </c>
      <c r="C28" s="40">
        <v>0.98419999999999996</v>
      </c>
      <c r="D28" s="40">
        <v>0.9</v>
      </c>
      <c r="E28" s="586">
        <v>433.56</v>
      </c>
      <c r="F28" s="168">
        <v>431.96</v>
      </c>
    </row>
    <row r="29" spans="1:6" x14ac:dyDescent="0.2">
      <c r="A29" s="585" t="s">
        <v>246</v>
      </c>
      <c r="B29" s="184" t="s">
        <v>403</v>
      </c>
      <c r="C29" s="40">
        <v>1.0027999999999999</v>
      </c>
      <c r="D29" s="40">
        <v>0.9</v>
      </c>
      <c r="E29" s="586">
        <v>441.77</v>
      </c>
      <c r="F29" s="168">
        <v>440.14</v>
      </c>
    </row>
    <row r="30" spans="1:6" x14ac:dyDescent="0.2">
      <c r="A30" s="585" t="s">
        <v>247</v>
      </c>
      <c r="B30" s="184" t="s">
        <v>770</v>
      </c>
      <c r="C30" s="40">
        <v>0.98</v>
      </c>
      <c r="D30" s="40">
        <v>0.9</v>
      </c>
      <c r="E30" s="586">
        <v>431.71</v>
      </c>
      <c r="F30" s="168">
        <v>430.12</v>
      </c>
    </row>
    <row r="31" spans="1:6" x14ac:dyDescent="0.2">
      <c r="A31" s="585" t="s">
        <v>248</v>
      </c>
      <c r="B31" s="184" t="s">
        <v>771</v>
      </c>
      <c r="C31" s="40">
        <v>1.0226</v>
      </c>
      <c r="D31" s="40">
        <v>0.9</v>
      </c>
      <c r="E31" s="586">
        <v>450.47</v>
      </c>
      <c r="F31" s="168">
        <v>448.81</v>
      </c>
    </row>
    <row r="32" spans="1:6" x14ac:dyDescent="0.2">
      <c r="A32" s="585" t="s">
        <v>249</v>
      </c>
      <c r="B32" s="184" t="s">
        <v>772</v>
      </c>
      <c r="C32" s="40">
        <v>0.99</v>
      </c>
      <c r="D32" s="40">
        <v>0.9</v>
      </c>
      <c r="E32" s="586">
        <v>436.13</v>
      </c>
      <c r="F32" s="168">
        <v>434.52</v>
      </c>
    </row>
    <row r="33" spans="1:6" x14ac:dyDescent="0.2">
      <c r="A33" s="585" t="s">
        <v>250</v>
      </c>
      <c r="B33" s="184" t="s">
        <v>773</v>
      </c>
      <c r="C33" s="40">
        <v>0.9929</v>
      </c>
      <c r="D33" s="40">
        <v>0.9</v>
      </c>
      <c r="E33" s="586">
        <v>437.39</v>
      </c>
      <c r="F33" s="168">
        <v>435.78</v>
      </c>
    </row>
    <row r="34" spans="1:6" x14ac:dyDescent="0.2">
      <c r="A34" s="585" t="s">
        <v>251</v>
      </c>
      <c r="B34" s="184" t="s">
        <v>774</v>
      </c>
      <c r="C34" s="40">
        <v>1.0057</v>
      </c>
      <c r="D34" s="40">
        <v>0.9</v>
      </c>
      <c r="E34" s="586">
        <v>443.04</v>
      </c>
      <c r="F34" s="168">
        <v>441.4</v>
      </c>
    </row>
    <row r="35" spans="1:6" x14ac:dyDescent="0.2">
      <c r="A35" s="585" t="s">
        <v>252</v>
      </c>
      <c r="B35" s="184" t="s">
        <v>404</v>
      </c>
      <c r="C35" s="40">
        <v>0.99139999999999995</v>
      </c>
      <c r="D35" s="40">
        <v>0.9</v>
      </c>
      <c r="E35" s="586">
        <v>436.74</v>
      </c>
      <c r="F35" s="168">
        <v>435.13</v>
      </c>
    </row>
    <row r="36" spans="1:6" x14ac:dyDescent="0.2">
      <c r="A36" s="585" t="s">
        <v>253</v>
      </c>
      <c r="B36" s="184" t="s">
        <v>775</v>
      </c>
      <c r="C36" s="40">
        <v>0.97409999999999997</v>
      </c>
      <c r="D36" s="40">
        <v>0.9</v>
      </c>
      <c r="E36" s="586">
        <v>429.12</v>
      </c>
      <c r="F36" s="168">
        <v>427.54</v>
      </c>
    </row>
    <row r="37" spans="1:6" x14ac:dyDescent="0.2">
      <c r="A37" s="585" t="s">
        <v>254</v>
      </c>
      <c r="B37" s="184" t="s">
        <v>776</v>
      </c>
      <c r="C37" s="40">
        <v>0.97270000000000001</v>
      </c>
      <c r="D37" s="40">
        <v>0.9</v>
      </c>
      <c r="E37" s="586">
        <v>428.51</v>
      </c>
      <c r="F37" s="168">
        <v>426.93</v>
      </c>
    </row>
    <row r="38" spans="1:6" x14ac:dyDescent="0.2">
      <c r="A38" s="585" t="s">
        <v>255</v>
      </c>
      <c r="B38" s="184" t="s">
        <v>777</v>
      </c>
      <c r="C38" s="40">
        <v>1.0056</v>
      </c>
      <c r="D38" s="40">
        <v>0.9</v>
      </c>
      <c r="E38" s="586">
        <v>442.98</v>
      </c>
      <c r="F38" s="168">
        <v>441.34</v>
      </c>
    </row>
    <row r="39" spans="1:6" x14ac:dyDescent="0.2">
      <c r="A39" s="585" t="s">
        <v>256</v>
      </c>
      <c r="B39" s="184" t="s">
        <v>778</v>
      </c>
      <c r="C39" s="40">
        <v>0.98599999999999999</v>
      </c>
      <c r="D39" s="40">
        <v>0.9</v>
      </c>
      <c r="E39" s="586">
        <v>434.35</v>
      </c>
      <c r="F39" s="168">
        <v>432.75</v>
      </c>
    </row>
    <row r="40" spans="1:6" x14ac:dyDescent="0.2">
      <c r="A40" s="585" t="s">
        <v>257</v>
      </c>
      <c r="B40" s="184" t="s">
        <v>779</v>
      </c>
      <c r="C40" s="40">
        <v>0.98770000000000002</v>
      </c>
      <c r="D40" s="40">
        <v>0.9</v>
      </c>
      <c r="E40" s="586">
        <v>435.09</v>
      </c>
      <c r="F40" s="168">
        <v>433.48</v>
      </c>
    </row>
    <row r="41" spans="1:6" x14ac:dyDescent="0.2">
      <c r="A41" s="585" t="s">
        <v>258</v>
      </c>
      <c r="B41" s="184" t="s">
        <v>780</v>
      </c>
      <c r="C41" s="40">
        <v>0.97299999999999998</v>
      </c>
      <c r="D41" s="40">
        <v>0.9</v>
      </c>
      <c r="E41" s="586">
        <v>428.62</v>
      </c>
      <c r="F41" s="168">
        <v>427.04</v>
      </c>
    </row>
    <row r="42" spans="1:6" x14ac:dyDescent="0.2">
      <c r="A42" s="585" t="s">
        <v>259</v>
      </c>
      <c r="B42" s="184" t="s">
        <v>781</v>
      </c>
      <c r="C42" s="40">
        <v>1.0178</v>
      </c>
      <c r="D42" s="40">
        <v>0.9</v>
      </c>
      <c r="E42" s="586">
        <v>448.34</v>
      </c>
      <c r="F42" s="168">
        <v>446.69</v>
      </c>
    </row>
    <row r="43" spans="1:6" x14ac:dyDescent="0.2">
      <c r="A43" s="585" t="s">
        <v>260</v>
      </c>
      <c r="B43" s="184" t="s">
        <v>782</v>
      </c>
      <c r="C43" s="40">
        <v>0.98229999999999995</v>
      </c>
      <c r="D43" s="40">
        <v>0.9</v>
      </c>
      <c r="E43" s="586">
        <v>432.72</v>
      </c>
      <c r="F43" s="168">
        <v>431.12</v>
      </c>
    </row>
    <row r="44" spans="1:6" x14ac:dyDescent="0.2">
      <c r="A44" s="585" t="s">
        <v>261</v>
      </c>
      <c r="B44" s="184" t="s">
        <v>783</v>
      </c>
      <c r="C44" s="40">
        <v>0.95809999999999995</v>
      </c>
      <c r="D44" s="40">
        <v>0.9</v>
      </c>
      <c r="E44" s="586">
        <v>422.08</v>
      </c>
      <c r="F44" s="168">
        <v>420.52</v>
      </c>
    </row>
    <row r="45" spans="1:6" x14ac:dyDescent="0.2">
      <c r="A45" s="585" t="s">
        <v>262</v>
      </c>
      <c r="B45" s="184" t="s">
        <v>784</v>
      </c>
      <c r="C45" s="40">
        <v>0.98609999999999998</v>
      </c>
      <c r="D45" s="40">
        <v>0.9</v>
      </c>
      <c r="E45" s="586">
        <v>434.38</v>
      </c>
      <c r="F45" s="168">
        <v>432.78</v>
      </c>
    </row>
    <row r="46" spans="1:6" x14ac:dyDescent="0.2">
      <c r="A46" s="585" t="s">
        <v>263</v>
      </c>
      <c r="B46" s="184" t="s">
        <v>785</v>
      </c>
      <c r="C46" s="40">
        <v>0.99390000000000001</v>
      </c>
      <c r="D46" s="40">
        <v>0.9</v>
      </c>
      <c r="E46" s="586">
        <v>437.83</v>
      </c>
      <c r="F46" s="168">
        <v>436.21</v>
      </c>
    </row>
    <row r="47" spans="1:6" x14ac:dyDescent="0.2">
      <c r="A47" s="585" t="s">
        <v>264</v>
      </c>
      <c r="B47" s="184" t="s">
        <v>786</v>
      </c>
      <c r="C47" s="40">
        <v>0.99950000000000006</v>
      </c>
      <c r="D47" s="40">
        <v>0.9</v>
      </c>
      <c r="E47" s="586">
        <v>440.3</v>
      </c>
      <c r="F47" s="168">
        <v>438.67</v>
      </c>
    </row>
    <row r="48" spans="1:6" x14ac:dyDescent="0.2">
      <c r="A48" s="585" t="s">
        <v>265</v>
      </c>
      <c r="B48" s="184" t="s">
        <v>787</v>
      </c>
      <c r="C48" s="40">
        <v>0.97019999999999995</v>
      </c>
      <c r="D48" s="40">
        <v>0.9</v>
      </c>
      <c r="E48" s="586">
        <v>427.38</v>
      </c>
      <c r="F48" s="168">
        <v>425.8</v>
      </c>
    </row>
    <row r="49" spans="1:6" x14ac:dyDescent="0.2">
      <c r="A49" s="585" t="s">
        <v>266</v>
      </c>
      <c r="B49" s="184" t="s">
        <v>788</v>
      </c>
      <c r="C49" s="40">
        <v>1.0124</v>
      </c>
      <c r="D49" s="40">
        <v>0.9</v>
      </c>
      <c r="E49" s="586">
        <v>445.97</v>
      </c>
      <c r="F49" s="168">
        <v>444.32</v>
      </c>
    </row>
    <row r="50" spans="1:6" x14ac:dyDescent="0.2">
      <c r="A50" s="585" t="s">
        <v>267</v>
      </c>
      <c r="B50" s="184" t="s">
        <v>789</v>
      </c>
      <c r="C50" s="40">
        <v>1.0044</v>
      </c>
      <c r="D50" s="40">
        <v>0.9</v>
      </c>
      <c r="E50" s="586">
        <v>442.47</v>
      </c>
      <c r="F50" s="168">
        <v>440.84</v>
      </c>
    </row>
    <row r="51" spans="1:6" x14ac:dyDescent="0.2">
      <c r="A51" s="585" t="s">
        <v>268</v>
      </c>
      <c r="B51" s="184" t="s">
        <v>790</v>
      </c>
      <c r="C51" s="40">
        <v>0.99319999999999997</v>
      </c>
      <c r="D51" s="40">
        <v>0.9</v>
      </c>
      <c r="E51" s="586">
        <v>437.53</v>
      </c>
      <c r="F51" s="168">
        <v>435.92</v>
      </c>
    </row>
    <row r="52" spans="1:6" x14ac:dyDescent="0.2">
      <c r="A52" s="585" t="s">
        <v>442</v>
      </c>
      <c r="B52" s="184" t="s">
        <v>791</v>
      </c>
      <c r="C52" s="40">
        <v>1.0069999999999999</v>
      </c>
      <c r="D52" s="40">
        <v>0.9</v>
      </c>
      <c r="E52" s="586">
        <v>443.62</v>
      </c>
      <c r="F52" s="168">
        <v>441.98</v>
      </c>
    </row>
    <row r="53" spans="1:6" x14ac:dyDescent="0.2">
      <c r="A53" s="585" t="s">
        <v>443</v>
      </c>
      <c r="B53" s="184" t="s">
        <v>792</v>
      </c>
      <c r="C53" s="40">
        <v>0.98070000000000002</v>
      </c>
      <c r="D53" s="40">
        <v>0.9</v>
      </c>
      <c r="E53" s="586">
        <v>432.04</v>
      </c>
      <c r="F53" s="168">
        <v>430.45</v>
      </c>
    </row>
    <row r="54" spans="1:6" x14ac:dyDescent="0.2">
      <c r="A54" s="585" t="s">
        <v>444</v>
      </c>
      <c r="B54" s="184" t="s">
        <v>793</v>
      </c>
      <c r="C54" s="40">
        <v>0.96450000000000002</v>
      </c>
      <c r="D54" s="40">
        <v>0.9</v>
      </c>
      <c r="E54" s="586">
        <v>424.89</v>
      </c>
      <c r="F54" s="168">
        <v>423.32</v>
      </c>
    </row>
    <row r="55" spans="1:6" x14ac:dyDescent="0.2">
      <c r="A55" s="585" t="s">
        <v>445</v>
      </c>
      <c r="B55" s="184" t="s">
        <v>875</v>
      </c>
      <c r="C55" s="40">
        <v>1.0359</v>
      </c>
      <c r="D55" s="40">
        <v>0.9</v>
      </c>
      <c r="E55" s="586">
        <v>456.36</v>
      </c>
      <c r="F55" s="168">
        <v>454.68</v>
      </c>
    </row>
    <row r="56" spans="1:6" x14ac:dyDescent="0.2">
      <c r="A56" s="585" t="s">
        <v>446</v>
      </c>
      <c r="B56" s="184" t="s">
        <v>794</v>
      </c>
      <c r="C56" s="40">
        <v>1.0829</v>
      </c>
      <c r="D56" s="40">
        <v>1</v>
      </c>
      <c r="E56" s="586">
        <v>530.03</v>
      </c>
      <c r="F56" s="168">
        <v>528.07000000000005</v>
      </c>
    </row>
    <row r="57" spans="1:6" x14ac:dyDescent="0.2">
      <c r="A57" s="585" t="s">
        <v>447</v>
      </c>
      <c r="B57" s="184" t="s">
        <v>1974</v>
      </c>
      <c r="C57" s="40">
        <v>0.9536</v>
      </c>
      <c r="D57" s="40">
        <v>1</v>
      </c>
      <c r="E57" s="586">
        <v>466.76</v>
      </c>
      <c r="F57" s="168">
        <v>465.04</v>
      </c>
    </row>
    <row r="58" spans="1:6" x14ac:dyDescent="0.2">
      <c r="A58" s="585" t="s">
        <v>448</v>
      </c>
      <c r="B58" s="184" t="s">
        <v>1975</v>
      </c>
      <c r="C58" s="40">
        <v>0.93369999999999997</v>
      </c>
      <c r="D58" s="40">
        <v>1</v>
      </c>
      <c r="E58" s="586">
        <v>457.03</v>
      </c>
      <c r="F58" s="168">
        <v>455.34</v>
      </c>
    </row>
    <row r="59" spans="1:6" x14ac:dyDescent="0.2">
      <c r="A59" s="585" t="s">
        <v>449</v>
      </c>
      <c r="B59" s="184" t="s">
        <v>3981</v>
      </c>
      <c r="C59" s="40">
        <v>0.93520000000000003</v>
      </c>
      <c r="D59" s="40">
        <v>1</v>
      </c>
      <c r="E59" s="586">
        <v>457.75</v>
      </c>
      <c r="F59" s="168">
        <v>456.06</v>
      </c>
    </row>
    <row r="60" spans="1:6" x14ac:dyDescent="0.2">
      <c r="A60" s="585" t="s">
        <v>450</v>
      </c>
      <c r="B60" s="184" t="s">
        <v>3982</v>
      </c>
      <c r="C60" s="40">
        <v>0.88819999999999999</v>
      </c>
      <c r="D60" s="40">
        <v>0.9</v>
      </c>
      <c r="E60" s="586">
        <v>391.29</v>
      </c>
      <c r="F60" s="168">
        <v>389.85</v>
      </c>
    </row>
    <row r="61" spans="1:6" x14ac:dyDescent="0.2">
      <c r="A61" s="585" t="s">
        <v>454</v>
      </c>
      <c r="B61" s="184" t="s">
        <v>795</v>
      </c>
      <c r="C61" s="40">
        <v>0.81859999999999999</v>
      </c>
      <c r="D61" s="40">
        <v>1</v>
      </c>
      <c r="E61" s="586">
        <v>400.69</v>
      </c>
      <c r="F61" s="168">
        <v>399.21</v>
      </c>
    </row>
    <row r="62" spans="1:6" ht="25.5" x14ac:dyDescent="0.2">
      <c r="A62" s="585" t="s">
        <v>455</v>
      </c>
      <c r="B62" s="184" t="s">
        <v>796</v>
      </c>
      <c r="C62" s="40">
        <v>0.9637</v>
      </c>
      <c r="D62" s="40">
        <v>1</v>
      </c>
      <c r="E62" s="586">
        <v>471.68</v>
      </c>
      <c r="F62" s="168">
        <v>469.94</v>
      </c>
    </row>
    <row r="63" spans="1:6" x14ac:dyDescent="0.2">
      <c r="A63" s="585" t="s">
        <v>457</v>
      </c>
      <c r="B63" s="184" t="s">
        <v>879</v>
      </c>
      <c r="C63" s="40">
        <v>1.07</v>
      </c>
      <c r="D63" s="40">
        <v>1</v>
      </c>
      <c r="E63" s="586">
        <v>523.75</v>
      </c>
      <c r="F63" s="168">
        <v>521.82000000000005</v>
      </c>
    </row>
    <row r="64" spans="1:6" x14ac:dyDescent="0.2">
      <c r="A64" s="585" t="s">
        <v>458</v>
      </c>
      <c r="B64" s="184" t="s">
        <v>880</v>
      </c>
      <c r="C64" s="40">
        <v>1.0669999999999999</v>
      </c>
      <c r="D64" s="40">
        <v>1</v>
      </c>
      <c r="E64" s="586">
        <v>522.25</v>
      </c>
      <c r="F64" s="168">
        <v>520.32000000000005</v>
      </c>
    </row>
    <row r="65" spans="1:6" x14ac:dyDescent="0.2">
      <c r="A65" s="585" t="s">
        <v>459</v>
      </c>
      <c r="B65" s="184" t="s">
        <v>881</v>
      </c>
      <c r="C65" s="40">
        <v>1.0263</v>
      </c>
      <c r="D65" s="40">
        <v>1</v>
      </c>
      <c r="E65" s="586">
        <v>502.35</v>
      </c>
      <c r="F65" s="168">
        <v>500.5</v>
      </c>
    </row>
    <row r="66" spans="1:6" x14ac:dyDescent="0.2">
      <c r="A66" s="585" t="s">
        <v>460</v>
      </c>
      <c r="B66" s="184" t="s">
        <v>882</v>
      </c>
      <c r="C66" s="40">
        <v>1.0245</v>
      </c>
      <c r="D66" s="40">
        <v>1</v>
      </c>
      <c r="E66" s="586">
        <v>501.44</v>
      </c>
      <c r="F66" s="168">
        <v>499.59</v>
      </c>
    </row>
    <row r="67" spans="1:6" x14ac:dyDescent="0.2">
      <c r="A67" s="585" t="s">
        <v>465</v>
      </c>
      <c r="B67" s="184" t="s">
        <v>883</v>
      </c>
      <c r="C67" s="40">
        <v>1.0305</v>
      </c>
      <c r="D67" s="40">
        <v>1</v>
      </c>
      <c r="E67" s="586">
        <v>504.39</v>
      </c>
      <c r="F67" s="168">
        <v>502.53</v>
      </c>
    </row>
    <row r="68" spans="1:6" x14ac:dyDescent="0.2">
      <c r="A68" s="585" t="s">
        <v>467</v>
      </c>
      <c r="B68" s="184" t="s">
        <v>939</v>
      </c>
      <c r="C68" s="40">
        <v>1.1204000000000001</v>
      </c>
      <c r="D68" s="40">
        <v>1</v>
      </c>
      <c r="E68" s="586">
        <v>548.41999999999996</v>
      </c>
      <c r="F68" s="168">
        <v>546.4</v>
      </c>
    </row>
    <row r="69" spans="1:6" x14ac:dyDescent="0.2">
      <c r="A69" s="585" t="s">
        <v>468</v>
      </c>
      <c r="B69" s="184" t="s">
        <v>940</v>
      </c>
      <c r="C69" s="40">
        <v>1.0135000000000001</v>
      </c>
      <c r="D69" s="40">
        <v>1</v>
      </c>
      <c r="E69" s="586">
        <v>496.1</v>
      </c>
      <c r="F69" s="168">
        <v>494.27</v>
      </c>
    </row>
    <row r="70" spans="1:6" x14ac:dyDescent="0.2">
      <c r="A70" s="585" t="s">
        <v>469</v>
      </c>
      <c r="B70" s="184" t="s">
        <v>885</v>
      </c>
      <c r="C70" s="40">
        <v>0.98909999999999998</v>
      </c>
      <c r="D70" s="40">
        <v>1</v>
      </c>
      <c r="E70" s="586">
        <v>484.15</v>
      </c>
      <c r="F70" s="168">
        <v>482.36</v>
      </c>
    </row>
    <row r="71" spans="1:6" x14ac:dyDescent="0.2">
      <c r="A71" s="585" t="s">
        <v>470</v>
      </c>
      <c r="B71" s="184" t="s">
        <v>886</v>
      </c>
      <c r="C71" s="40">
        <v>1.0132000000000001</v>
      </c>
      <c r="D71" s="40">
        <v>1</v>
      </c>
      <c r="E71" s="586">
        <v>495.94</v>
      </c>
      <c r="F71" s="168">
        <v>494.11</v>
      </c>
    </row>
    <row r="72" spans="1:6" x14ac:dyDescent="0.2">
      <c r="A72" s="585" t="s">
        <v>471</v>
      </c>
      <c r="B72" s="184" t="s">
        <v>887</v>
      </c>
      <c r="C72" s="40">
        <v>1.0339</v>
      </c>
      <c r="D72" s="40">
        <v>1</v>
      </c>
      <c r="E72" s="586">
        <v>506.07</v>
      </c>
      <c r="F72" s="168">
        <v>504.2</v>
      </c>
    </row>
    <row r="73" spans="1:6" x14ac:dyDescent="0.2">
      <c r="A73" s="585" t="s">
        <v>472</v>
      </c>
      <c r="B73" s="184" t="s">
        <v>888</v>
      </c>
      <c r="C73" s="40">
        <v>1.0666</v>
      </c>
      <c r="D73" s="40">
        <v>1</v>
      </c>
      <c r="E73" s="586">
        <v>522.05999999999995</v>
      </c>
      <c r="F73" s="168">
        <v>520.13</v>
      </c>
    </row>
    <row r="74" spans="1:6" x14ac:dyDescent="0.2">
      <c r="A74" s="585" t="s">
        <v>473</v>
      </c>
      <c r="B74" s="184" t="s">
        <v>889</v>
      </c>
      <c r="C74" s="40">
        <v>0.93430000000000002</v>
      </c>
      <c r="D74" s="40">
        <v>1</v>
      </c>
      <c r="E74" s="586">
        <v>457.32</v>
      </c>
      <c r="F74" s="168">
        <v>455.63</v>
      </c>
    </row>
    <row r="75" spans="1:6" x14ac:dyDescent="0.2">
      <c r="A75" s="585" t="s">
        <v>474</v>
      </c>
      <c r="B75" s="184" t="s">
        <v>890</v>
      </c>
      <c r="C75" s="40">
        <v>1.0562</v>
      </c>
      <c r="D75" s="40">
        <v>1</v>
      </c>
      <c r="E75" s="586">
        <v>517</v>
      </c>
      <c r="F75" s="168">
        <v>515.09</v>
      </c>
    </row>
    <row r="76" spans="1:6" x14ac:dyDescent="0.2">
      <c r="A76" s="585" t="s">
        <v>475</v>
      </c>
      <c r="B76" s="184" t="s">
        <v>893</v>
      </c>
      <c r="C76" s="40">
        <v>1.0196000000000001</v>
      </c>
      <c r="D76" s="40">
        <v>1</v>
      </c>
      <c r="E76" s="586">
        <v>499.06</v>
      </c>
      <c r="F76" s="168">
        <v>497.22</v>
      </c>
    </row>
    <row r="77" spans="1:6" x14ac:dyDescent="0.2">
      <c r="A77" s="585" t="s">
        <v>476</v>
      </c>
      <c r="B77" s="184" t="s">
        <v>891</v>
      </c>
      <c r="C77" s="40">
        <v>1.0547</v>
      </c>
      <c r="D77" s="40">
        <v>1</v>
      </c>
      <c r="E77" s="586">
        <v>516.25</v>
      </c>
      <c r="F77" s="168">
        <v>514.34</v>
      </c>
    </row>
    <row r="78" spans="1:6" x14ac:dyDescent="0.2">
      <c r="A78" s="585" t="s">
        <v>477</v>
      </c>
      <c r="B78" s="184" t="s">
        <v>894</v>
      </c>
      <c r="C78" s="40">
        <v>1.0757000000000001</v>
      </c>
      <c r="D78" s="40">
        <v>1</v>
      </c>
      <c r="E78" s="586">
        <v>526.54</v>
      </c>
      <c r="F78" s="168">
        <v>524.6</v>
      </c>
    </row>
    <row r="79" spans="1:6" x14ac:dyDescent="0.2">
      <c r="A79" s="585" t="s">
        <v>478</v>
      </c>
      <c r="B79" s="184" t="s">
        <v>896</v>
      </c>
      <c r="C79" s="40">
        <v>1.0258</v>
      </c>
      <c r="D79" s="40">
        <v>1</v>
      </c>
      <c r="E79" s="586">
        <v>502.1</v>
      </c>
      <c r="F79" s="168">
        <v>500.25</v>
      </c>
    </row>
    <row r="80" spans="1:6" ht="25.5" x14ac:dyDescent="0.2">
      <c r="A80" s="585" t="s">
        <v>479</v>
      </c>
      <c r="B80" s="184" t="s">
        <v>897</v>
      </c>
      <c r="C80" s="40">
        <v>0.99439999999999995</v>
      </c>
      <c r="D80" s="40">
        <v>1</v>
      </c>
      <c r="E80" s="586">
        <v>486.71</v>
      </c>
      <c r="F80" s="168">
        <v>484.91</v>
      </c>
    </row>
    <row r="81" spans="1:6" x14ac:dyDescent="0.2">
      <c r="A81" s="585" t="s">
        <v>480</v>
      </c>
      <c r="B81" s="184" t="s">
        <v>898</v>
      </c>
      <c r="C81" s="40">
        <v>1.0443</v>
      </c>
      <c r="D81" s="40">
        <v>1</v>
      </c>
      <c r="E81" s="586">
        <v>511.14</v>
      </c>
      <c r="F81" s="168">
        <v>509.25</v>
      </c>
    </row>
    <row r="82" spans="1:6" x14ac:dyDescent="0.2">
      <c r="A82" s="585" t="s">
        <v>481</v>
      </c>
      <c r="B82" s="184" t="s">
        <v>899</v>
      </c>
      <c r="C82" s="40">
        <v>0.99929999999999997</v>
      </c>
      <c r="D82" s="40">
        <v>1</v>
      </c>
      <c r="E82" s="586">
        <v>489.12</v>
      </c>
      <c r="F82" s="168">
        <v>487.31</v>
      </c>
    </row>
    <row r="83" spans="1:6" ht="25.5" x14ac:dyDescent="0.2">
      <c r="A83" s="585" t="s">
        <v>482</v>
      </c>
      <c r="B83" s="184" t="s">
        <v>900</v>
      </c>
      <c r="C83" s="40">
        <v>1.0004999999999999</v>
      </c>
      <c r="D83" s="40">
        <v>1</v>
      </c>
      <c r="E83" s="586">
        <v>489.71</v>
      </c>
      <c r="F83" s="168">
        <v>487.9</v>
      </c>
    </row>
    <row r="84" spans="1:6" x14ac:dyDescent="0.2">
      <c r="A84" s="585" t="s">
        <v>483</v>
      </c>
      <c r="B84" s="184" t="s">
        <v>901</v>
      </c>
      <c r="C84" s="40">
        <v>1.0319</v>
      </c>
      <c r="D84" s="40">
        <v>1</v>
      </c>
      <c r="E84" s="586">
        <v>505.06</v>
      </c>
      <c r="F84" s="168">
        <v>503.2</v>
      </c>
    </row>
    <row r="85" spans="1:6" x14ac:dyDescent="0.2">
      <c r="A85" s="585" t="s">
        <v>484</v>
      </c>
      <c r="B85" s="184" t="s">
        <v>902</v>
      </c>
      <c r="C85" s="40">
        <v>1.0505</v>
      </c>
      <c r="D85" s="40">
        <v>1</v>
      </c>
      <c r="E85" s="586">
        <v>514.16999999999996</v>
      </c>
      <c r="F85" s="168">
        <v>512.27</v>
      </c>
    </row>
    <row r="86" spans="1:6" x14ac:dyDescent="0.2">
      <c r="A86" s="585" t="s">
        <v>485</v>
      </c>
      <c r="B86" s="184" t="s">
        <v>941</v>
      </c>
      <c r="C86" s="40">
        <v>1.0262</v>
      </c>
      <c r="D86" s="40">
        <v>1</v>
      </c>
      <c r="E86" s="586">
        <v>502.31</v>
      </c>
      <c r="F86" s="168">
        <v>500.46</v>
      </c>
    </row>
    <row r="87" spans="1:6" x14ac:dyDescent="0.2">
      <c r="A87" s="585" t="s">
        <v>486</v>
      </c>
      <c r="B87" s="184" t="s">
        <v>905</v>
      </c>
      <c r="C87" s="40">
        <v>0.99039999999999995</v>
      </c>
      <c r="D87" s="40">
        <v>1</v>
      </c>
      <c r="E87" s="586">
        <v>484.76</v>
      </c>
      <c r="F87" s="168">
        <v>482.97</v>
      </c>
    </row>
    <row r="88" spans="1:6" x14ac:dyDescent="0.2">
      <c r="A88" s="585" t="s">
        <v>487</v>
      </c>
      <c r="B88" s="184" t="s">
        <v>906</v>
      </c>
      <c r="C88" s="40">
        <v>1.0057</v>
      </c>
      <c r="D88" s="40">
        <v>1</v>
      </c>
      <c r="E88" s="586">
        <v>492.26</v>
      </c>
      <c r="F88" s="168">
        <v>490.44</v>
      </c>
    </row>
    <row r="89" spans="1:6" x14ac:dyDescent="0.2">
      <c r="A89" s="585" t="s">
        <v>488</v>
      </c>
      <c r="B89" s="184" t="s">
        <v>907</v>
      </c>
      <c r="C89" s="40">
        <v>0.96120000000000005</v>
      </c>
      <c r="D89" s="40">
        <v>0.9</v>
      </c>
      <c r="E89" s="586">
        <v>423.44</v>
      </c>
      <c r="F89" s="168">
        <v>421.88</v>
      </c>
    </row>
    <row r="90" spans="1:6" x14ac:dyDescent="0.2">
      <c r="A90" s="585" t="s">
        <v>597</v>
      </c>
      <c r="B90" s="184" t="s">
        <v>909</v>
      </c>
      <c r="C90" s="40">
        <v>1.0326</v>
      </c>
      <c r="D90" s="40">
        <v>0.9</v>
      </c>
      <c r="E90" s="586">
        <v>454.89</v>
      </c>
      <c r="F90" s="168">
        <v>453.21</v>
      </c>
    </row>
    <row r="91" spans="1:6" x14ac:dyDescent="0.2">
      <c r="A91" s="585" t="s">
        <v>598</v>
      </c>
      <c r="B91" s="184" t="s">
        <v>3983</v>
      </c>
      <c r="C91" s="40">
        <v>0.99790000000000001</v>
      </c>
      <c r="D91" s="40">
        <v>1</v>
      </c>
      <c r="E91" s="586">
        <v>488.43</v>
      </c>
      <c r="F91" s="168">
        <v>486.63</v>
      </c>
    </row>
    <row r="92" spans="1:6" x14ac:dyDescent="0.2">
      <c r="A92" s="585" t="s">
        <v>600</v>
      </c>
      <c r="B92" s="184" t="s">
        <v>895</v>
      </c>
      <c r="C92" s="40">
        <v>0.99519999999999997</v>
      </c>
      <c r="D92" s="40">
        <v>1</v>
      </c>
      <c r="E92" s="586">
        <v>487.11</v>
      </c>
      <c r="F92" s="168">
        <v>485.31</v>
      </c>
    </row>
    <row r="93" spans="1:6" x14ac:dyDescent="0.2">
      <c r="A93" s="585" t="s">
        <v>942</v>
      </c>
      <c r="B93" s="184" t="s">
        <v>943</v>
      </c>
      <c r="C93" s="40">
        <v>1.2483</v>
      </c>
      <c r="D93" s="40">
        <v>1</v>
      </c>
      <c r="E93" s="586">
        <v>610.99</v>
      </c>
      <c r="F93" s="168">
        <v>608.73</v>
      </c>
    </row>
    <row r="94" spans="1:6" x14ac:dyDescent="0.2">
      <c r="A94" s="585" t="s">
        <v>845</v>
      </c>
      <c r="B94" s="184" t="s">
        <v>800</v>
      </c>
      <c r="C94" s="40">
        <v>1.0183</v>
      </c>
      <c r="D94" s="40">
        <v>1</v>
      </c>
      <c r="E94" s="586">
        <v>498.41</v>
      </c>
      <c r="F94" s="168">
        <v>496.57</v>
      </c>
    </row>
    <row r="95" spans="1:6" x14ac:dyDescent="0.2">
      <c r="A95" s="585" t="s">
        <v>3984</v>
      </c>
      <c r="B95" s="184" t="s">
        <v>869</v>
      </c>
      <c r="C95" s="40">
        <v>1.0203</v>
      </c>
      <c r="D95" s="40">
        <v>1.45</v>
      </c>
      <c r="E95" s="586">
        <v>724.16</v>
      </c>
      <c r="F95" s="168">
        <v>721.49</v>
      </c>
    </row>
    <row r="96" spans="1:6" x14ac:dyDescent="0.2">
      <c r="A96" s="585" t="s">
        <v>3985</v>
      </c>
      <c r="B96" s="184" t="s">
        <v>904</v>
      </c>
      <c r="C96" s="40">
        <v>0.99319999999999997</v>
      </c>
      <c r="D96" s="40">
        <v>0.9</v>
      </c>
      <c r="E96" s="586">
        <v>437.54</v>
      </c>
      <c r="F96" s="168">
        <v>435.93</v>
      </c>
    </row>
    <row r="97" spans="1:6" x14ac:dyDescent="0.2">
      <c r="A97" s="585" t="s">
        <v>3986</v>
      </c>
      <c r="B97" s="184" t="s">
        <v>945</v>
      </c>
      <c r="C97" s="40">
        <v>1.0374000000000001</v>
      </c>
      <c r="D97" s="40">
        <v>1</v>
      </c>
      <c r="E97" s="586">
        <v>507.77</v>
      </c>
      <c r="F97" s="168">
        <v>505.9</v>
      </c>
    </row>
    <row r="98" spans="1:6" x14ac:dyDescent="0.2">
      <c r="A98" s="585" t="s">
        <v>950</v>
      </c>
      <c r="B98" s="184" t="s">
        <v>951</v>
      </c>
      <c r="C98" s="40">
        <v>1.1073</v>
      </c>
      <c r="D98" s="40">
        <v>1</v>
      </c>
      <c r="E98" s="586">
        <v>542.01</v>
      </c>
      <c r="F98" s="168">
        <v>540.01</v>
      </c>
    </row>
    <row r="99" spans="1:6" x14ac:dyDescent="0.2">
      <c r="A99" s="585" t="s">
        <v>952</v>
      </c>
      <c r="B99" s="184" t="s">
        <v>953</v>
      </c>
      <c r="C99" s="40">
        <v>1.0913999999999999</v>
      </c>
      <c r="D99" s="40">
        <v>1</v>
      </c>
      <c r="E99" s="586">
        <v>534.19000000000005</v>
      </c>
      <c r="F99" s="168">
        <v>532.22</v>
      </c>
    </row>
    <row r="100" spans="1:6" x14ac:dyDescent="0.2">
      <c r="A100" s="585" t="s">
        <v>954</v>
      </c>
      <c r="B100" s="184" t="s">
        <v>955</v>
      </c>
      <c r="C100" s="40">
        <v>1.0805</v>
      </c>
      <c r="D100" s="40">
        <v>1</v>
      </c>
      <c r="E100" s="586">
        <v>528.87</v>
      </c>
      <c r="F100" s="168">
        <v>526.91999999999996</v>
      </c>
    </row>
    <row r="101" spans="1:6" x14ac:dyDescent="0.2">
      <c r="A101" s="585" t="s">
        <v>1991</v>
      </c>
      <c r="B101" s="184" t="s">
        <v>1992</v>
      </c>
      <c r="C101" s="40">
        <v>1.1241000000000001</v>
      </c>
      <c r="D101" s="40">
        <v>1</v>
      </c>
      <c r="E101" s="586">
        <v>550.23</v>
      </c>
      <c r="F101" s="168">
        <v>548.20000000000005</v>
      </c>
    </row>
  </sheetData>
  <mergeCells count="2">
    <mergeCell ref="C1:F1"/>
    <mergeCell ref="A2:F2"/>
  </mergeCells>
  <pageMargins left="0.70866141732283472" right="0.70866141732283472" top="0.74803149606299213" bottom="0.74803149606299213" header="0.31496062992125984" footer="0.31496062992125984"/>
  <pageSetup paperSize="9" scale="97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view="pageBreakPreview" zoomScaleNormal="100" zoomScaleSheetLayoutView="100" workbookViewId="0">
      <selection activeCell="E13" sqref="E13"/>
    </sheetView>
  </sheetViews>
  <sheetFormatPr defaultColWidth="9.140625" defaultRowHeight="15" x14ac:dyDescent="0.2"/>
  <cols>
    <col min="1" max="1" width="37.42578125" style="173" customWidth="1"/>
    <col min="2" max="2" width="15" style="173" customWidth="1"/>
    <col min="3" max="3" width="21.85546875" style="173" customWidth="1"/>
    <col min="4" max="16384" width="9.140625" style="173"/>
  </cols>
  <sheetData>
    <row r="1" spans="1:3" ht="75.75" customHeight="1" x14ac:dyDescent="0.2">
      <c r="A1" s="1347" t="s">
        <v>3966</v>
      </c>
      <c r="B1" s="1347"/>
      <c r="C1" s="1347"/>
    </row>
    <row r="2" spans="1:3" ht="47.25" customHeight="1" x14ac:dyDescent="0.2">
      <c r="A2" s="1348" t="s">
        <v>3967</v>
      </c>
      <c r="B2" s="1348"/>
      <c r="C2" s="1348"/>
    </row>
    <row r="3" spans="1:3" ht="29.25" customHeight="1" x14ac:dyDescent="0.2">
      <c r="A3" s="1351" t="s">
        <v>3968</v>
      </c>
      <c r="B3" s="1351"/>
      <c r="C3" s="1351"/>
    </row>
    <row r="4" spans="1:3" ht="30" x14ac:dyDescent="0.2">
      <c r="A4" s="599" t="s">
        <v>532</v>
      </c>
      <c r="B4" s="599" t="s">
        <v>560</v>
      </c>
      <c r="C4" s="599" t="s">
        <v>409</v>
      </c>
    </row>
    <row r="5" spans="1:3" x14ac:dyDescent="0.2">
      <c r="A5" s="600" t="s">
        <v>959</v>
      </c>
      <c r="B5" s="599" t="s">
        <v>561</v>
      </c>
      <c r="C5" s="24">
        <v>4.5100000000000001E-2</v>
      </c>
    </row>
    <row r="6" spans="1:3" x14ac:dyDescent="0.2">
      <c r="A6" s="600" t="s">
        <v>959</v>
      </c>
      <c r="B6" s="599" t="s">
        <v>960</v>
      </c>
      <c r="C6" s="24">
        <v>4.2099999999999999E-2</v>
      </c>
    </row>
    <row r="7" spans="1:3" x14ac:dyDescent="0.2">
      <c r="A7" s="601" t="s">
        <v>961</v>
      </c>
      <c r="B7" s="599" t="s">
        <v>561</v>
      </c>
      <c r="C7" s="24">
        <v>0.57599999999999996</v>
      </c>
    </row>
    <row r="8" spans="1:3" x14ac:dyDescent="0.2">
      <c r="A8" s="601" t="s">
        <v>961</v>
      </c>
      <c r="B8" s="599" t="s">
        <v>960</v>
      </c>
      <c r="C8" s="24">
        <v>0.55459999999999998</v>
      </c>
    </row>
    <row r="9" spans="1:3" x14ac:dyDescent="0.2">
      <c r="A9" s="601" t="s">
        <v>563</v>
      </c>
      <c r="B9" s="599" t="s">
        <v>561</v>
      </c>
      <c r="C9" s="24">
        <v>1.3091999999999999</v>
      </c>
    </row>
    <row r="10" spans="1:3" x14ac:dyDescent="0.2">
      <c r="A10" s="601" t="s">
        <v>563</v>
      </c>
      <c r="B10" s="599" t="s">
        <v>960</v>
      </c>
      <c r="C10" s="24">
        <v>1.5923</v>
      </c>
    </row>
    <row r="11" spans="1:3" x14ac:dyDescent="0.2">
      <c r="A11" s="601" t="s">
        <v>2001</v>
      </c>
      <c r="B11" s="599" t="s">
        <v>561</v>
      </c>
      <c r="C11" s="24">
        <v>0.79849999999999999</v>
      </c>
    </row>
    <row r="12" spans="1:3" x14ac:dyDescent="0.2">
      <c r="A12" s="601" t="s">
        <v>512</v>
      </c>
      <c r="B12" s="599" t="s">
        <v>960</v>
      </c>
      <c r="C12" s="24">
        <v>1.3263</v>
      </c>
    </row>
    <row r="13" spans="1:3" x14ac:dyDescent="0.2">
      <c r="A13" s="601" t="s">
        <v>2002</v>
      </c>
      <c r="B13" s="599" t="s">
        <v>561</v>
      </c>
      <c r="C13" s="24">
        <v>0.67120000000000002</v>
      </c>
    </row>
    <row r="14" spans="1:3" x14ac:dyDescent="0.2">
      <c r="A14" s="601" t="s">
        <v>2003</v>
      </c>
      <c r="B14" s="599" t="s">
        <v>960</v>
      </c>
      <c r="C14" s="24">
        <v>0.78220000000000001</v>
      </c>
    </row>
    <row r="16" spans="1:3" ht="32.25" customHeight="1" x14ac:dyDescent="0.2">
      <c r="A16" s="1352" t="s">
        <v>1921</v>
      </c>
      <c r="B16" s="1352"/>
      <c r="C16" s="1352"/>
    </row>
    <row r="17" spans="1:3" x14ac:dyDescent="0.2">
      <c r="A17" s="1353" t="s">
        <v>846</v>
      </c>
      <c r="B17" s="1354"/>
      <c r="C17" s="577" t="s">
        <v>1917</v>
      </c>
    </row>
    <row r="18" spans="1:3" x14ac:dyDescent="0.2">
      <c r="A18" s="1349" t="s">
        <v>3969</v>
      </c>
      <c r="B18" s="1350"/>
      <c r="C18" s="596">
        <v>0.9</v>
      </c>
    </row>
    <row r="19" spans="1:3" x14ac:dyDescent="0.2">
      <c r="A19" s="597" t="s">
        <v>3302</v>
      </c>
      <c r="B19" s="598"/>
      <c r="C19" s="596">
        <v>1</v>
      </c>
    </row>
    <row r="20" spans="1:3" x14ac:dyDescent="0.2">
      <c r="A20" s="1349" t="s">
        <v>3303</v>
      </c>
      <c r="B20" s="1350"/>
      <c r="C20" s="262">
        <v>1.45</v>
      </c>
    </row>
    <row r="21" spans="1:3" x14ac:dyDescent="0.2">
      <c r="A21" s="1349" t="s">
        <v>3970</v>
      </c>
      <c r="B21" s="1350"/>
      <c r="C21" s="596">
        <v>1.65</v>
      </c>
    </row>
  </sheetData>
  <mergeCells count="8">
    <mergeCell ref="A1:C1"/>
    <mergeCell ref="A2:C2"/>
    <mergeCell ref="A21:B21"/>
    <mergeCell ref="A3:C3"/>
    <mergeCell ref="A16:C16"/>
    <mergeCell ref="A17:B17"/>
    <mergeCell ref="A18:B18"/>
    <mergeCell ref="A20:B20"/>
  </mergeCell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4"/>
  <sheetViews>
    <sheetView view="pageBreakPreview" zoomScale="112" zoomScaleNormal="100" zoomScaleSheetLayoutView="112" workbookViewId="0">
      <pane ySplit="3" topLeftCell="A4" activePane="bottomLeft" state="frozen"/>
      <selection activeCell="Q21" sqref="Q21"/>
      <selection pane="bottomLeft" activeCell="R10" sqref="R10"/>
    </sheetView>
  </sheetViews>
  <sheetFormatPr defaultColWidth="8.85546875" defaultRowHeight="12.75" x14ac:dyDescent="0.2"/>
  <cols>
    <col min="1" max="1" width="8.42578125" style="83" customWidth="1"/>
    <col min="2" max="2" width="5" style="83" customWidth="1"/>
    <col min="3" max="3" width="1.85546875" style="83" customWidth="1"/>
    <col min="4" max="4" width="51.85546875" style="83" customWidth="1"/>
    <col min="5" max="5" width="16.28515625" style="83" customWidth="1"/>
    <col min="6" max="6" width="17.140625" style="83" customWidth="1"/>
    <col min="7" max="16384" width="8.85546875" style="83"/>
  </cols>
  <sheetData>
    <row r="1" spans="1:6" ht="37.5" customHeight="1" x14ac:dyDescent="0.2">
      <c r="D1" s="260"/>
      <c r="E1" s="1365" t="s">
        <v>3315</v>
      </c>
      <c r="F1" s="1365"/>
    </row>
    <row r="2" spans="1:6" ht="42" customHeight="1" x14ac:dyDescent="0.2">
      <c r="A2" s="28"/>
      <c r="B2" s="1355" t="s">
        <v>2354</v>
      </c>
      <c r="C2" s="1355"/>
      <c r="D2" s="1355"/>
      <c r="E2" s="1355"/>
      <c r="F2" s="1355"/>
    </row>
    <row r="3" spans="1:6" ht="25.5" x14ac:dyDescent="0.2">
      <c r="A3" s="1362" t="s">
        <v>1487</v>
      </c>
      <c r="B3" s="1362"/>
      <c r="C3" s="1362"/>
      <c r="D3" s="20" t="s">
        <v>1488</v>
      </c>
      <c r="E3" s="20" t="s">
        <v>270</v>
      </c>
      <c r="F3" s="20" t="s">
        <v>271</v>
      </c>
    </row>
    <row r="4" spans="1:6" ht="21" customHeight="1" x14ac:dyDescent="0.2">
      <c r="A4" s="1364" t="s">
        <v>2355</v>
      </c>
      <c r="B4" s="1364"/>
      <c r="C4" s="1364"/>
      <c r="D4" s="1364"/>
      <c r="E4" s="1364"/>
      <c r="F4" s="1364"/>
    </row>
    <row r="5" spans="1:6" x14ac:dyDescent="0.2">
      <c r="A5" s="1363" t="s">
        <v>2386</v>
      </c>
      <c r="B5" s="1363"/>
      <c r="C5" s="1363"/>
      <c r="D5" s="99" t="s">
        <v>4545</v>
      </c>
      <c r="E5" s="190"/>
      <c r="F5" s="590">
        <v>5074.9399999999996</v>
      </c>
    </row>
    <row r="6" spans="1:6" x14ac:dyDescent="0.2">
      <c r="A6" s="1363" t="s">
        <v>2386</v>
      </c>
      <c r="B6" s="1363"/>
      <c r="C6" s="1363"/>
      <c r="D6" s="99" t="s">
        <v>2356</v>
      </c>
      <c r="E6" s="190"/>
      <c r="F6" s="590">
        <v>657.11</v>
      </c>
    </row>
    <row r="7" spans="1:6" x14ac:dyDescent="0.2">
      <c r="A7" s="1363" t="s">
        <v>2386</v>
      </c>
      <c r="B7" s="1363"/>
      <c r="C7" s="1363"/>
      <c r="D7" s="99" t="s">
        <v>2357</v>
      </c>
      <c r="E7" s="190"/>
      <c r="F7" s="590">
        <v>759.36</v>
      </c>
    </row>
    <row r="8" spans="1:6" x14ac:dyDescent="0.2">
      <c r="A8" s="1363" t="s">
        <v>2386</v>
      </c>
      <c r="B8" s="1363"/>
      <c r="C8" s="1363"/>
      <c r="D8" s="99" t="s">
        <v>2358</v>
      </c>
      <c r="E8" s="190"/>
      <c r="F8" s="590">
        <v>462.11</v>
      </c>
    </row>
    <row r="9" spans="1:6" x14ac:dyDescent="0.2">
      <c r="A9" s="1363" t="s">
        <v>2386</v>
      </c>
      <c r="B9" s="1363"/>
      <c r="C9" s="1363"/>
      <c r="D9" s="99" t="s">
        <v>2359</v>
      </c>
      <c r="E9" s="190"/>
      <c r="F9" s="590">
        <v>462.11</v>
      </c>
    </row>
    <row r="10" spans="1:6" x14ac:dyDescent="0.2">
      <c r="A10" s="1363" t="s">
        <v>2386</v>
      </c>
      <c r="B10" s="1363"/>
      <c r="C10" s="1363"/>
      <c r="D10" s="99" t="s">
        <v>2360</v>
      </c>
      <c r="E10" s="190"/>
      <c r="F10" s="590">
        <v>462.11</v>
      </c>
    </row>
    <row r="11" spans="1:6" x14ac:dyDescent="0.2">
      <c r="A11" s="1363" t="s">
        <v>2386</v>
      </c>
      <c r="B11" s="1363"/>
      <c r="C11" s="1363"/>
      <c r="D11" s="99" t="s">
        <v>2361</v>
      </c>
      <c r="E11" s="190"/>
      <c r="F11" s="590">
        <v>462.11</v>
      </c>
    </row>
    <row r="12" spans="1:6" x14ac:dyDescent="0.2">
      <c r="A12" s="1363" t="s">
        <v>2386</v>
      </c>
      <c r="B12" s="1363"/>
      <c r="C12" s="1363"/>
      <c r="D12" s="99" t="s">
        <v>2362</v>
      </c>
      <c r="E12" s="190"/>
      <c r="F12" s="590">
        <v>462.11</v>
      </c>
    </row>
    <row r="13" spans="1:6" x14ac:dyDescent="0.2">
      <c r="A13" s="1363" t="s">
        <v>2386</v>
      </c>
      <c r="B13" s="1363"/>
      <c r="C13" s="1363"/>
      <c r="D13" s="99" t="s">
        <v>2363</v>
      </c>
      <c r="E13" s="190"/>
      <c r="F13" s="590">
        <v>462.11</v>
      </c>
    </row>
    <row r="14" spans="1:6" x14ac:dyDescent="0.2">
      <c r="A14" s="1363" t="s">
        <v>2386</v>
      </c>
      <c r="B14" s="1363"/>
      <c r="C14" s="1363"/>
      <c r="D14" s="99" t="s">
        <v>2364</v>
      </c>
      <c r="E14" s="190"/>
      <c r="F14" s="590">
        <v>462.11</v>
      </c>
    </row>
    <row r="15" spans="1:6" x14ac:dyDescent="0.2">
      <c r="A15" s="1363" t="s">
        <v>2386</v>
      </c>
      <c r="B15" s="1363"/>
      <c r="C15" s="1363"/>
      <c r="D15" s="99" t="s">
        <v>2365</v>
      </c>
      <c r="E15" s="190"/>
      <c r="F15" s="590">
        <v>462.11</v>
      </c>
    </row>
    <row r="16" spans="1:6" x14ac:dyDescent="0.2">
      <c r="A16" s="1363" t="s">
        <v>2386</v>
      </c>
      <c r="B16" s="1363"/>
      <c r="C16" s="1363"/>
      <c r="D16" s="99" t="s">
        <v>2366</v>
      </c>
      <c r="E16" s="190"/>
      <c r="F16" s="590">
        <v>2260.38</v>
      </c>
    </row>
    <row r="17" spans="1:6" x14ac:dyDescent="0.2">
      <c r="A17" s="1363" t="s">
        <v>2387</v>
      </c>
      <c r="B17" s="1363"/>
      <c r="C17" s="1363"/>
      <c r="D17" s="99" t="s">
        <v>2367</v>
      </c>
      <c r="E17" s="190"/>
      <c r="F17" s="590">
        <v>462.11</v>
      </c>
    </row>
    <row r="18" spans="1:6" x14ac:dyDescent="0.2">
      <c r="A18" s="1363" t="s">
        <v>2387</v>
      </c>
      <c r="B18" s="1363"/>
      <c r="C18" s="1363"/>
      <c r="D18" s="99" t="s">
        <v>2368</v>
      </c>
      <c r="E18" s="190"/>
      <c r="F18" s="590">
        <v>462.11</v>
      </c>
    </row>
    <row r="19" spans="1:6" x14ac:dyDescent="0.2">
      <c r="A19" s="1363" t="s">
        <v>2387</v>
      </c>
      <c r="B19" s="1363"/>
      <c r="C19" s="1363"/>
      <c r="D19" s="99" t="s">
        <v>2369</v>
      </c>
      <c r="E19" s="190"/>
      <c r="F19" s="590">
        <v>824.86</v>
      </c>
    </row>
    <row r="20" spans="1:6" x14ac:dyDescent="0.2">
      <c r="A20" s="1363" t="s">
        <v>2388</v>
      </c>
      <c r="B20" s="1363"/>
      <c r="C20" s="1363"/>
      <c r="D20" s="99" t="s">
        <v>2370</v>
      </c>
      <c r="E20" s="190"/>
      <c r="F20" s="590">
        <v>2438.5300000000002</v>
      </c>
    </row>
    <row r="21" spans="1:6" x14ac:dyDescent="0.2">
      <c r="A21" s="1363" t="s">
        <v>2388</v>
      </c>
      <c r="B21" s="1363"/>
      <c r="C21" s="1363"/>
      <c r="D21" s="99" t="s">
        <v>2371</v>
      </c>
      <c r="E21" s="592"/>
      <c r="F21" s="590">
        <v>824.86</v>
      </c>
    </row>
    <row r="22" spans="1:6" x14ac:dyDescent="0.2">
      <c r="A22" s="1363" t="s">
        <v>2388</v>
      </c>
      <c r="B22" s="1363"/>
      <c r="C22" s="1363"/>
      <c r="D22" s="99" t="s">
        <v>2372</v>
      </c>
      <c r="E22" s="592"/>
      <c r="F22" s="590">
        <v>824.86</v>
      </c>
    </row>
    <row r="23" spans="1:6" x14ac:dyDescent="0.2">
      <c r="A23" s="1363" t="s">
        <v>2388</v>
      </c>
      <c r="B23" s="1363"/>
      <c r="C23" s="1363"/>
      <c r="D23" s="99" t="s">
        <v>2373</v>
      </c>
      <c r="E23" s="190"/>
      <c r="F23" s="590">
        <v>5332.78</v>
      </c>
    </row>
    <row r="24" spans="1:6" x14ac:dyDescent="0.2">
      <c r="A24" s="1363" t="s">
        <v>2388</v>
      </c>
      <c r="B24" s="1363"/>
      <c r="C24" s="1363"/>
      <c r="D24" s="99" t="s">
        <v>2374</v>
      </c>
      <c r="E24" s="190"/>
      <c r="F24" s="590">
        <v>1860.89</v>
      </c>
    </row>
    <row r="25" spans="1:6" x14ac:dyDescent="0.2">
      <c r="A25" s="1363" t="s">
        <v>2388</v>
      </c>
      <c r="B25" s="1363"/>
      <c r="C25" s="1363"/>
      <c r="D25" s="99" t="s">
        <v>2375</v>
      </c>
      <c r="E25" s="190"/>
      <c r="F25" s="590">
        <v>824.86</v>
      </c>
    </row>
    <row r="26" spans="1:6" x14ac:dyDescent="0.2">
      <c r="A26" s="1363" t="s">
        <v>2388</v>
      </c>
      <c r="B26" s="1363"/>
      <c r="C26" s="1363"/>
      <c r="D26" s="99" t="s">
        <v>2376</v>
      </c>
      <c r="E26" s="190"/>
      <c r="F26" s="590">
        <v>824.86</v>
      </c>
    </row>
    <row r="27" spans="1:6" x14ac:dyDescent="0.2">
      <c r="A27" s="1363" t="s">
        <v>2388</v>
      </c>
      <c r="B27" s="1363"/>
      <c r="C27" s="1363"/>
      <c r="D27" s="99" t="s">
        <v>2377</v>
      </c>
      <c r="E27" s="190"/>
      <c r="F27" s="590">
        <v>2225.96</v>
      </c>
    </row>
    <row r="28" spans="1:6" x14ac:dyDescent="0.2">
      <c r="A28" s="1363" t="s">
        <v>2388</v>
      </c>
      <c r="B28" s="1363"/>
      <c r="C28" s="1363"/>
      <c r="D28" s="99" t="s">
        <v>2378</v>
      </c>
      <c r="E28" s="592"/>
      <c r="F28" s="590">
        <v>824.86</v>
      </c>
    </row>
    <row r="29" spans="1:6" x14ac:dyDescent="0.2">
      <c r="A29" s="1363" t="s">
        <v>2388</v>
      </c>
      <c r="B29" s="1363"/>
      <c r="C29" s="1363"/>
      <c r="D29" s="99" t="s">
        <v>2379</v>
      </c>
      <c r="E29" s="592"/>
      <c r="F29" s="590">
        <v>824.86</v>
      </c>
    </row>
    <row r="30" spans="1:6" x14ac:dyDescent="0.2">
      <c r="A30" s="1363" t="s">
        <v>2388</v>
      </c>
      <c r="B30" s="1363"/>
      <c r="C30" s="1363"/>
      <c r="D30" s="99" t="s">
        <v>2380</v>
      </c>
      <c r="E30" s="592"/>
      <c r="F30" s="590">
        <v>1051.29</v>
      </c>
    </row>
    <row r="31" spans="1:6" x14ac:dyDescent="0.2">
      <c r="A31" s="1363" t="s">
        <v>2388</v>
      </c>
      <c r="B31" s="1363"/>
      <c r="C31" s="1363"/>
      <c r="D31" s="99" t="s">
        <v>2381</v>
      </c>
      <c r="E31" s="592"/>
      <c r="F31" s="590">
        <v>1148.33</v>
      </c>
    </row>
    <row r="32" spans="1:6" x14ac:dyDescent="0.2">
      <c r="A32" s="1363" t="s">
        <v>2388</v>
      </c>
      <c r="B32" s="1363"/>
      <c r="C32" s="1363"/>
      <c r="D32" s="99" t="s">
        <v>2382</v>
      </c>
      <c r="E32" s="592"/>
      <c r="F32" s="590">
        <v>4772.1899999999996</v>
      </c>
    </row>
    <row r="33" spans="1:6" x14ac:dyDescent="0.2">
      <c r="A33" s="1363" t="s">
        <v>2388</v>
      </c>
      <c r="B33" s="1363"/>
      <c r="C33" s="1363"/>
      <c r="D33" s="99" t="s">
        <v>2383</v>
      </c>
      <c r="E33" s="592"/>
      <c r="F33" s="103">
        <v>3062.37</v>
      </c>
    </row>
    <row r="34" spans="1:6" x14ac:dyDescent="0.2">
      <c r="A34" s="1363" t="s">
        <v>2388</v>
      </c>
      <c r="B34" s="1363"/>
      <c r="C34" s="1363"/>
      <c r="D34" s="99" t="s">
        <v>2384</v>
      </c>
      <c r="E34" s="592"/>
      <c r="F34" s="103">
        <v>3293.19</v>
      </c>
    </row>
    <row r="35" spans="1:6" ht="22.5" customHeight="1" x14ac:dyDescent="0.2">
      <c r="A35" s="1364" t="s">
        <v>2385</v>
      </c>
      <c r="B35" s="1364"/>
      <c r="C35" s="1364"/>
      <c r="D35" s="1364"/>
      <c r="E35" s="1364"/>
      <c r="F35" s="1364"/>
    </row>
    <row r="36" spans="1:6" x14ac:dyDescent="0.2">
      <c r="A36" s="1363" t="s">
        <v>2386</v>
      </c>
      <c r="B36" s="1363"/>
      <c r="C36" s="1363"/>
      <c r="D36" s="99" t="s">
        <v>4545</v>
      </c>
      <c r="E36" s="190"/>
      <c r="F36" s="590">
        <v>5074.9399999999996</v>
      </c>
    </row>
    <row r="37" spans="1:6" x14ac:dyDescent="0.2">
      <c r="A37" s="1363" t="s">
        <v>2386</v>
      </c>
      <c r="B37" s="1363"/>
      <c r="C37" s="1363"/>
      <c r="D37" s="99" t="s">
        <v>2356</v>
      </c>
      <c r="E37" s="190"/>
      <c r="F37" s="590">
        <v>657.11</v>
      </c>
    </row>
    <row r="38" spans="1:6" x14ac:dyDescent="0.2">
      <c r="A38" s="1363" t="s">
        <v>2386</v>
      </c>
      <c r="B38" s="1363"/>
      <c r="C38" s="1363"/>
      <c r="D38" s="99" t="s">
        <v>2357</v>
      </c>
      <c r="E38" s="190"/>
      <c r="F38" s="590">
        <v>759.36</v>
      </c>
    </row>
    <row r="39" spans="1:6" x14ac:dyDescent="0.2">
      <c r="A39" s="1363" t="s">
        <v>2386</v>
      </c>
      <c r="B39" s="1363"/>
      <c r="C39" s="1363"/>
      <c r="D39" s="99" t="s">
        <v>2358</v>
      </c>
      <c r="E39" s="190"/>
      <c r="F39" s="590">
        <v>462.11</v>
      </c>
    </row>
    <row r="40" spans="1:6" x14ac:dyDescent="0.2">
      <c r="A40" s="1363" t="s">
        <v>2386</v>
      </c>
      <c r="B40" s="1363"/>
      <c r="C40" s="1363"/>
      <c r="D40" s="99" t="s">
        <v>2359</v>
      </c>
      <c r="E40" s="190"/>
      <c r="F40" s="590">
        <v>462.11</v>
      </c>
    </row>
    <row r="41" spans="1:6" x14ac:dyDescent="0.2">
      <c r="A41" s="1363" t="s">
        <v>2386</v>
      </c>
      <c r="B41" s="1363"/>
      <c r="C41" s="1363"/>
      <c r="D41" s="99" t="s">
        <v>2360</v>
      </c>
      <c r="E41" s="190"/>
      <c r="F41" s="590">
        <v>462.11</v>
      </c>
    </row>
    <row r="42" spans="1:6" x14ac:dyDescent="0.2">
      <c r="A42" s="1363" t="s">
        <v>2386</v>
      </c>
      <c r="B42" s="1363"/>
      <c r="C42" s="1363"/>
      <c r="D42" s="99" t="s">
        <v>2361</v>
      </c>
      <c r="E42" s="190"/>
      <c r="F42" s="590">
        <v>462.11</v>
      </c>
    </row>
    <row r="43" spans="1:6" x14ac:dyDescent="0.2">
      <c r="A43" s="1363" t="s">
        <v>2386</v>
      </c>
      <c r="B43" s="1363"/>
      <c r="C43" s="1363"/>
      <c r="D43" s="99" t="s">
        <v>2362</v>
      </c>
      <c r="E43" s="190"/>
      <c r="F43" s="590">
        <v>462.11</v>
      </c>
    </row>
    <row r="44" spans="1:6" x14ac:dyDescent="0.2">
      <c r="A44" s="1363" t="s">
        <v>2386</v>
      </c>
      <c r="B44" s="1363"/>
      <c r="C44" s="1363"/>
      <c r="D44" s="99" t="s">
        <v>2363</v>
      </c>
      <c r="E44" s="190"/>
      <c r="F44" s="590">
        <v>462.11</v>
      </c>
    </row>
    <row r="45" spans="1:6" x14ac:dyDescent="0.2">
      <c r="A45" s="1363" t="s">
        <v>2386</v>
      </c>
      <c r="B45" s="1363"/>
      <c r="C45" s="1363"/>
      <c r="D45" s="99" t="s">
        <v>2364</v>
      </c>
      <c r="E45" s="190"/>
      <c r="F45" s="590">
        <v>462.11</v>
      </c>
    </row>
    <row r="46" spans="1:6" x14ac:dyDescent="0.2">
      <c r="A46" s="1363" t="s">
        <v>2386</v>
      </c>
      <c r="B46" s="1363"/>
      <c r="C46" s="1363"/>
      <c r="D46" s="99" t="s">
        <v>2365</v>
      </c>
      <c r="E46" s="190"/>
      <c r="F46" s="590">
        <v>462.11</v>
      </c>
    </row>
    <row r="47" spans="1:6" x14ac:dyDescent="0.2">
      <c r="A47" s="1363" t="s">
        <v>2386</v>
      </c>
      <c r="B47" s="1363"/>
      <c r="C47" s="1363"/>
      <c r="D47" s="99" t="s">
        <v>2366</v>
      </c>
      <c r="E47" s="190"/>
      <c r="F47" s="590">
        <v>2260.38</v>
      </c>
    </row>
    <row r="48" spans="1:6" x14ac:dyDescent="0.2">
      <c r="A48" s="1363" t="s">
        <v>2387</v>
      </c>
      <c r="B48" s="1363"/>
      <c r="C48" s="1363"/>
      <c r="D48" s="99" t="s">
        <v>2367</v>
      </c>
      <c r="E48" s="190"/>
      <c r="F48" s="590">
        <v>462.11</v>
      </c>
    </row>
    <row r="49" spans="1:6" x14ac:dyDescent="0.2">
      <c r="A49" s="1363" t="s">
        <v>2387</v>
      </c>
      <c r="B49" s="1363"/>
      <c r="C49" s="1363"/>
      <c r="D49" s="99" t="s">
        <v>2368</v>
      </c>
      <c r="E49" s="190"/>
      <c r="F49" s="590">
        <v>462.11</v>
      </c>
    </row>
    <row r="50" spans="1:6" x14ac:dyDescent="0.2">
      <c r="A50" s="1363" t="s">
        <v>2387</v>
      </c>
      <c r="B50" s="1363"/>
      <c r="C50" s="1363"/>
      <c r="D50" s="99" t="s">
        <v>2369</v>
      </c>
      <c r="E50" s="190"/>
      <c r="F50" s="590">
        <v>824.86</v>
      </c>
    </row>
    <row r="51" spans="1:6" x14ac:dyDescent="0.2">
      <c r="A51" s="1363" t="s">
        <v>2388</v>
      </c>
      <c r="B51" s="1363"/>
      <c r="C51" s="1363"/>
      <c r="D51" s="99" t="s">
        <v>2370</v>
      </c>
      <c r="E51" s="190"/>
      <c r="F51" s="590">
        <v>2470.87</v>
      </c>
    </row>
    <row r="52" spans="1:6" x14ac:dyDescent="0.2">
      <c r="A52" s="1363" t="s">
        <v>2388</v>
      </c>
      <c r="B52" s="1363"/>
      <c r="C52" s="1363"/>
      <c r="D52" s="99" t="s">
        <v>2371</v>
      </c>
      <c r="E52" s="592"/>
      <c r="F52" s="103">
        <v>824.86</v>
      </c>
    </row>
    <row r="53" spans="1:6" x14ac:dyDescent="0.2">
      <c r="A53" s="1363" t="s">
        <v>2388</v>
      </c>
      <c r="B53" s="1363"/>
      <c r="C53" s="1363"/>
      <c r="D53" s="99" t="s">
        <v>2372</v>
      </c>
      <c r="E53" s="592"/>
      <c r="F53" s="103">
        <v>824.86</v>
      </c>
    </row>
    <row r="54" spans="1:6" x14ac:dyDescent="0.2">
      <c r="A54" s="1363" t="s">
        <v>2388</v>
      </c>
      <c r="B54" s="1363"/>
      <c r="C54" s="1363"/>
      <c r="D54" s="99" t="s">
        <v>2373</v>
      </c>
      <c r="E54" s="190"/>
      <c r="F54" s="103">
        <v>5365.13</v>
      </c>
    </row>
    <row r="55" spans="1:6" x14ac:dyDescent="0.2">
      <c r="A55" s="1363" t="s">
        <v>2388</v>
      </c>
      <c r="B55" s="1363"/>
      <c r="C55" s="1363"/>
      <c r="D55" s="99" t="s">
        <v>2374</v>
      </c>
      <c r="E55" s="190"/>
      <c r="F55" s="103">
        <v>1860.89</v>
      </c>
    </row>
    <row r="56" spans="1:6" x14ac:dyDescent="0.2">
      <c r="A56" s="1363" t="s">
        <v>2388</v>
      </c>
      <c r="B56" s="1363"/>
      <c r="C56" s="1363"/>
      <c r="D56" s="99" t="s">
        <v>2375</v>
      </c>
      <c r="E56" s="190"/>
      <c r="F56" s="103">
        <v>824.86</v>
      </c>
    </row>
    <row r="57" spans="1:6" x14ac:dyDescent="0.2">
      <c r="A57" s="1363" t="s">
        <v>2388</v>
      </c>
      <c r="B57" s="1363"/>
      <c r="C57" s="1363"/>
      <c r="D57" s="99" t="s">
        <v>2376</v>
      </c>
      <c r="E57" s="190"/>
      <c r="F57" s="103">
        <v>824.86</v>
      </c>
    </row>
    <row r="58" spans="1:6" x14ac:dyDescent="0.2">
      <c r="A58" s="1363" t="s">
        <v>2388</v>
      </c>
      <c r="B58" s="1363"/>
      <c r="C58" s="1363"/>
      <c r="D58" s="99" t="s">
        <v>2377</v>
      </c>
      <c r="E58" s="190"/>
      <c r="F58" s="103">
        <v>2225.96</v>
      </c>
    </row>
    <row r="59" spans="1:6" x14ac:dyDescent="0.2">
      <c r="A59" s="1363" t="s">
        <v>2388</v>
      </c>
      <c r="B59" s="1363"/>
      <c r="C59" s="1363"/>
      <c r="D59" s="99" t="s">
        <v>2378</v>
      </c>
      <c r="E59" s="592"/>
      <c r="F59" s="103">
        <v>824.86</v>
      </c>
    </row>
    <row r="60" spans="1:6" x14ac:dyDescent="0.2">
      <c r="A60" s="1363" t="s">
        <v>2388</v>
      </c>
      <c r="B60" s="1363"/>
      <c r="C60" s="1363"/>
      <c r="D60" s="99" t="s">
        <v>2379</v>
      </c>
      <c r="E60" s="592"/>
      <c r="F60" s="103">
        <v>824.86</v>
      </c>
    </row>
    <row r="61" spans="1:6" x14ac:dyDescent="0.2">
      <c r="A61" s="1363" t="s">
        <v>2388</v>
      </c>
      <c r="B61" s="1363"/>
      <c r="C61" s="1363"/>
      <c r="D61" s="99" t="s">
        <v>2380</v>
      </c>
      <c r="E61" s="592"/>
      <c r="F61" s="103">
        <v>1051.29</v>
      </c>
    </row>
    <row r="62" spans="1:6" x14ac:dyDescent="0.2">
      <c r="A62" s="1363" t="s">
        <v>2388</v>
      </c>
      <c r="B62" s="1363"/>
      <c r="C62" s="1363"/>
      <c r="D62" s="99" t="s">
        <v>2381</v>
      </c>
      <c r="E62" s="592"/>
      <c r="F62" s="103">
        <v>1180.68</v>
      </c>
    </row>
    <row r="63" spans="1:6" x14ac:dyDescent="0.2">
      <c r="A63" s="1363" t="s">
        <v>2388</v>
      </c>
      <c r="B63" s="1363"/>
      <c r="C63" s="1363"/>
      <c r="D63" s="99" t="s">
        <v>2382</v>
      </c>
      <c r="E63" s="592"/>
      <c r="F63" s="103">
        <v>4804.54</v>
      </c>
    </row>
    <row r="64" spans="1:6" x14ac:dyDescent="0.2">
      <c r="A64" s="1363" t="s">
        <v>2388</v>
      </c>
      <c r="B64" s="1363"/>
      <c r="C64" s="1363"/>
      <c r="D64" s="99" t="s">
        <v>2383</v>
      </c>
      <c r="E64" s="592"/>
      <c r="F64" s="103">
        <v>3094.72</v>
      </c>
    </row>
    <row r="65" spans="1:6" x14ac:dyDescent="0.2">
      <c r="A65" s="1363" t="s">
        <v>2388</v>
      </c>
      <c r="B65" s="1363"/>
      <c r="C65" s="1363"/>
      <c r="D65" s="99" t="s">
        <v>2384</v>
      </c>
      <c r="E65" s="592"/>
      <c r="F65" s="103">
        <v>3325.54</v>
      </c>
    </row>
    <row r="66" spans="1:6" ht="53.25" customHeight="1" x14ac:dyDescent="0.2">
      <c r="A66" s="1362" t="s">
        <v>2389</v>
      </c>
      <c r="B66" s="1362"/>
      <c r="C66" s="1362"/>
      <c r="D66" s="1362"/>
      <c r="E66" s="1362"/>
      <c r="F66" s="1362"/>
    </row>
    <row r="67" spans="1:6" x14ac:dyDescent="0.2">
      <c r="A67" s="1363" t="s">
        <v>2396</v>
      </c>
      <c r="B67" s="1363"/>
      <c r="C67" s="1363"/>
      <c r="D67" s="99" t="s">
        <v>2390</v>
      </c>
      <c r="E67" s="592"/>
      <c r="F67" s="103">
        <v>3268.98</v>
      </c>
    </row>
    <row r="68" spans="1:6" x14ac:dyDescent="0.2">
      <c r="A68" s="1363"/>
      <c r="B68" s="1363"/>
      <c r="C68" s="1363"/>
      <c r="D68" s="99" t="s">
        <v>2391</v>
      </c>
      <c r="E68" s="592"/>
      <c r="F68" s="103">
        <v>3407.79</v>
      </c>
    </row>
    <row r="69" spans="1:6" x14ac:dyDescent="0.2">
      <c r="A69" s="1363"/>
      <c r="B69" s="1363"/>
      <c r="C69" s="1363"/>
      <c r="D69" s="99" t="s">
        <v>2392</v>
      </c>
      <c r="E69" s="592"/>
      <c r="F69" s="103">
        <v>4377.46</v>
      </c>
    </row>
    <row r="70" spans="1:6" ht="54" customHeight="1" x14ac:dyDescent="0.2">
      <c r="A70" s="1362" t="s">
        <v>2393</v>
      </c>
      <c r="B70" s="1362"/>
      <c r="C70" s="1362"/>
      <c r="D70" s="1362"/>
      <c r="E70" s="1362"/>
      <c r="F70" s="1362"/>
    </row>
    <row r="71" spans="1:6" ht="12.75" customHeight="1" x14ac:dyDescent="0.2">
      <c r="A71" s="1363" t="s">
        <v>2396</v>
      </c>
      <c r="B71" s="1363"/>
      <c r="C71" s="1363"/>
      <c r="D71" s="99" t="s">
        <v>2390</v>
      </c>
      <c r="E71" s="592"/>
      <c r="F71" s="103">
        <v>3510.42</v>
      </c>
    </row>
    <row r="72" spans="1:6" x14ac:dyDescent="0.2">
      <c r="A72" s="1363"/>
      <c r="B72" s="1363"/>
      <c r="C72" s="1363"/>
      <c r="D72" s="99" t="s">
        <v>2391</v>
      </c>
      <c r="E72" s="592"/>
      <c r="F72" s="103">
        <v>3672.83</v>
      </c>
    </row>
    <row r="73" spans="1:6" x14ac:dyDescent="0.2">
      <c r="A73" s="1363"/>
      <c r="B73" s="1363"/>
      <c r="C73" s="1363"/>
      <c r="D73" s="99" t="s">
        <v>2392</v>
      </c>
      <c r="E73" s="592"/>
      <c r="F73" s="103">
        <v>4612.04</v>
      </c>
    </row>
    <row r="74" spans="1:6" ht="30" customHeight="1" x14ac:dyDescent="0.2">
      <c r="A74" s="1362" t="s">
        <v>2394</v>
      </c>
      <c r="B74" s="1362"/>
      <c r="C74" s="1362"/>
      <c r="D74" s="1362"/>
      <c r="E74" s="1362"/>
      <c r="F74" s="1362"/>
    </row>
    <row r="75" spans="1:6" ht="18.75" customHeight="1" x14ac:dyDescent="0.2">
      <c r="A75" s="1363" t="s">
        <v>2397</v>
      </c>
      <c r="B75" s="1363"/>
      <c r="C75" s="1363"/>
      <c r="D75" s="99" t="s">
        <v>2395</v>
      </c>
      <c r="E75" s="261"/>
      <c r="F75" s="593">
        <v>6063.3</v>
      </c>
    </row>
    <row r="76" spans="1:6" ht="23.25" customHeight="1" x14ac:dyDescent="0.2">
      <c r="A76" s="1364" t="s">
        <v>1504</v>
      </c>
      <c r="B76" s="1364"/>
      <c r="C76" s="1364"/>
      <c r="D76" s="1364"/>
      <c r="E76" s="1364"/>
      <c r="F76" s="1364"/>
    </row>
    <row r="77" spans="1:6" x14ac:dyDescent="0.2">
      <c r="A77" s="1363" t="s">
        <v>2353</v>
      </c>
      <c r="B77" s="1363"/>
      <c r="C77" s="1363"/>
      <c r="D77" s="100" t="s">
        <v>1815</v>
      </c>
      <c r="E77" s="261" t="s">
        <v>1502</v>
      </c>
      <c r="F77" s="593"/>
    </row>
    <row r="78" spans="1:6" x14ac:dyDescent="0.2">
      <c r="A78" s="1363"/>
      <c r="B78" s="1363"/>
      <c r="C78" s="1363"/>
      <c r="D78" s="99" t="s">
        <v>1906</v>
      </c>
      <c r="E78" s="594">
        <v>418.55</v>
      </c>
      <c r="F78" s="99"/>
    </row>
    <row r="79" spans="1:6" x14ac:dyDescent="0.2">
      <c r="A79" s="1363"/>
      <c r="B79" s="1363"/>
      <c r="C79" s="1363"/>
      <c r="D79" s="99" t="s">
        <v>1907</v>
      </c>
      <c r="E79" s="147">
        <v>649.37</v>
      </c>
      <c r="F79" s="593"/>
    </row>
    <row r="80" spans="1:6" x14ac:dyDescent="0.2">
      <c r="A80" s="1363"/>
      <c r="B80" s="1363"/>
      <c r="C80" s="1363"/>
      <c r="D80" s="99" t="s">
        <v>1908</v>
      </c>
      <c r="E80" s="147">
        <v>660.67</v>
      </c>
      <c r="F80" s="593"/>
    </row>
    <row r="81" spans="1:6" x14ac:dyDescent="0.2">
      <c r="A81" s="1363"/>
      <c r="B81" s="1363"/>
      <c r="C81" s="1363"/>
      <c r="D81" s="99" t="s">
        <v>1909</v>
      </c>
      <c r="E81" s="594">
        <v>891.49</v>
      </c>
      <c r="F81" s="593"/>
    </row>
    <row r="82" spans="1:6" ht="25.5" x14ac:dyDescent="0.2">
      <c r="A82" s="1363"/>
      <c r="B82" s="1363"/>
      <c r="C82" s="1363"/>
      <c r="D82" s="99" t="s">
        <v>1904</v>
      </c>
      <c r="E82" s="147">
        <v>1021.77</v>
      </c>
      <c r="F82" s="593"/>
    </row>
    <row r="83" spans="1:6" ht="25.5" x14ac:dyDescent="0.2">
      <c r="A83" s="1363"/>
      <c r="B83" s="1363"/>
      <c r="C83" s="1363"/>
      <c r="D83" s="99" t="s">
        <v>1905</v>
      </c>
      <c r="E83" s="147">
        <v>1263.8900000000001</v>
      </c>
      <c r="F83" s="593"/>
    </row>
    <row r="84" spans="1:6" x14ac:dyDescent="0.2">
      <c r="A84" s="1363" t="s">
        <v>2353</v>
      </c>
      <c r="B84" s="1363"/>
      <c r="C84" s="1363"/>
      <c r="D84" s="100" t="s">
        <v>1816</v>
      </c>
      <c r="E84" s="592" t="s">
        <v>1502</v>
      </c>
      <c r="F84" s="593"/>
    </row>
    <row r="85" spans="1:6" x14ac:dyDescent="0.2">
      <c r="A85" s="1363"/>
      <c r="B85" s="1363"/>
      <c r="C85" s="1363"/>
      <c r="D85" s="99" t="s">
        <v>1906</v>
      </c>
      <c r="E85" s="147">
        <v>805.76</v>
      </c>
      <c r="F85" s="593"/>
    </row>
    <row r="86" spans="1:6" x14ac:dyDescent="0.2">
      <c r="A86" s="1363"/>
      <c r="B86" s="1363"/>
      <c r="C86" s="1363"/>
      <c r="D86" s="99" t="s">
        <v>1907</v>
      </c>
      <c r="E86" s="147">
        <v>1036.58</v>
      </c>
      <c r="F86" s="593"/>
    </row>
    <row r="87" spans="1:6" x14ac:dyDescent="0.2">
      <c r="A87" s="1363"/>
      <c r="B87" s="1363"/>
      <c r="C87" s="1363"/>
      <c r="D87" s="99" t="s">
        <v>1908</v>
      </c>
      <c r="E87" s="147">
        <v>1047.8800000000001</v>
      </c>
      <c r="F87" s="593"/>
    </row>
    <row r="88" spans="1:6" x14ac:dyDescent="0.2">
      <c r="A88" s="1363"/>
      <c r="B88" s="1363"/>
      <c r="C88" s="1363"/>
      <c r="D88" s="99" t="s">
        <v>1909</v>
      </c>
      <c r="E88" s="147">
        <v>1278.7</v>
      </c>
      <c r="F88" s="593"/>
    </row>
    <row r="89" spans="1:6" ht="25.5" x14ac:dyDescent="0.2">
      <c r="A89" s="1363"/>
      <c r="B89" s="1363"/>
      <c r="C89" s="1363"/>
      <c r="D89" s="99" t="s">
        <v>1904</v>
      </c>
      <c r="E89" s="147">
        <v>1021.77</v>
      </c>
      <c r="F89" s="593"/>
    </row>
    <row r="90" spans="1:6" ht="25.5" x14ac:dyDescent="0.2">
      <c r="A90" s="1363"/>
      <c r="B90" s="1363"/>
      <c r="C90" s="1363"/>
      <c r="D90" s="99" t="s">
        <v>1905</v>
      </c>
      <c r="E90" s="147">
        <v>1263.8900000000001</v>
      </c>
      <c r="F90" s="593"/>
    </row>
    <row r="91" spans="1:6" ht="21.75" customHeight="1" x14ac:dyDescent="0.2">
      <c r="A91" s="1366" t="s">
        <v>1500</v>
      </c>
      <c r="B91" s="1366"/>
      <c r="C91" s="1366"/>
      <c r="D91" s="1366"/>
      <c r="E91" s="1366"/>
      <c r="F91" s="1366"/>
    </row>
    <row r="92" spans="1:6" x14ac:dyDescent="0.2">
      <c r="A92" s="1363" t="s">
        <v>2348</v>
      </c>
      <c r="B92" s="1363"/>
      <c r="C92" s="1363"/>
      <c r="D92" s="100" t="s">
        <v>1501</v>
      </c>
      <c r="E92" s="261" t="s">
        <v>1502</v>
      </c>
      <c r="F92" s="593"/>
    </row>
    <row r="93" spans="1:6" x14ac:dyDescent="0.2">
      <c r="A93" s="1363"/>
      <c r="B93" s="1363"/>
      <c r="C93" s="1363"/>
      <c r="D93" s="99" t="s">
        <v>1800</v>
      </c>
      <c r="E93" s="594">
        <v>820.77</v>
      </c>
      <c r="F93" s="593"/>
    </row>
    <row r="94" spans="1:6" x14ac:dyDescent="0.2">
      <c r="A94" s="1363"/>
      <c r="B94" s="1363"/>
      <c r="C94" s="1363"/>
      <c r="D94" s="99">
        <v>39</v>
      </c>
      <c r="E94" s="147">
        <v>1051.5899999999999</v>
      </c>
      <c r="F94" s="593"/>
    </row>
    <row r="95" spans="1:6" x14ac:dyDescent="0.2">
      <c r="A95" s="1363"/>
      <c r="B95" s="1363"/>
      <c r="C95" s="1363"/>
      <c r="D95" s="99" t="s">
        <v>1801</v>
      </c>
      <c r="E95" s="147">
        <v>1062.8900000000001</v>
      </c>
      <c r="F95" s="593"/>
    </row>
    <row r="96" spans="1:6" x14ac:dyDescent="0.2">
      <c r="A96" s="1363"/>
      <c r="B96" s="1363"/>
      <c r="C96" s="1363"/>
      <c r="D96" s="99">
        <v>36</v>
      </c>
      <c r="E96" s="594">
        <v>1293.71</v>
      </c>
      <c r="F96" s="593"/>
    </row>
    <row r="97" spans="1:6" ht="25.5" x14ac:dyDescent="0.2">
      <c r="A97" s="1363"/>
      <c r="B97" s="1363"/>
      <c r="C97" s="1363"/>
      <c r="D97" s="99" t="s">
        <v>1802</v>
      </c>
      <c r="E97" s="147">
        <v>1583.99</v>
      </c>
      <c r="F97" s="593"/>
    </row>
    <row r="98" spans="1:6" x14ac:dyDescent="0.2">
      <c r="A98" s="1363"/>
      <c r="B98" s="1363"/>
      <c r="C98" s="1363"/>
      <c r="D98" s="99" t="s">
        <v>1803</v>
      </c>
      <c r="E98" s="147">
        <v>1826.11</v>
      </c>
      <c r="F98" s="593"/>
    </row>
    <row r="99" spans="1:6" x14ac:dyDescent="0.2">
      <c r="A99" s="1363"/>
      <c r="B99" s="1363"/>
      <c r="C99" s="1363"/>
      <c r="D99" s="99">
        <v>55</v>
      </c>
      <c r="E99" s="147">
        <v>1863.99</v>
      </c>
      <c r="F99" s="593"/>
    </row>
    <row r="100" spans="1:6" x14ac:dyDescent="0.2">
      <c r="A100" s="1363"/>
      <c r="B100" s="1363"/>
      <c r="C100" s="1363"/>
      <c r="D100" s="99" t="s">
        <v>1804</v>
      </c>
      <c r="E100" s="147">
        <v>1893.99</v>
      </c>
      <c r="F100" s="593"/>
    </row>
    <row r="101" spans="1:6" x14ac:dyDescent="0.2">
      <c r="A101" s="1363"/>
      <c r="B101" s="1363"/>
      <c r="C101" s="1363"/>
      <c r="D101" s="99" t="s">
        <v>1805</v>
      </c>
      <c r="E101" s="147">
        <v>2136.11</v>
      </c>
      <c r="F101" s="595"/>
    </row>
    <row r="102" spans="1:6" x14ac:dyDescent="0.2">
      <c r="A102" s="1363"/>
      <c r="B102" s="1363"/>
      <c r="C102" s="1363"/>
      <c r="D102" s="99" t="s">
        <v>1806</v>
      </c>
      <c r="E102" s="147">
        <v>2416.11</v>
      </c>
      <c r="F102" s="595"/>
    </row>
    <row r="103" spans="1:6" x14ac:dyDescent="0.2">
      <c r="A103" s="1363"/>
      <c r="B103" s="1363"/>
      <c r="C103" s="1363"/>
      <c r="D103" s="99">
        <v>45</v>
      </c>
      <c r="E103" s="147">
        <v>3091.06</v>
      </c>
      <c r="F103" s="595"/>
    </row>
    <row r="104" spans="1:6" x14ac:dyDescent="0.2">
      <c r="A104" s="1363" t="s">
        <v>2348</v>
      </c>
      <c r="B104" s="1363"/>
      <c r="C104" s="1363"/>
      <c r="D104" s="100" t="s">
        <v>1503</v>
      </c>
      <c r="E104" s="592" t="s">
        <v>1502</v>
      </c>
      <c r="F104" s="593"/>
    </row>
    <row r="105" spans="1:6" ht="25.5" x14ac:dyDescent="0.2">
      <c r="A105" s="1363"/>
      <c r="B105" s="1363"/>
      <c r="C105" s="1363"/>
      <c r="D105" s="99" t="s">
        <v>1807</v>
      </c>
      <c r="E105" s="147">
        <v>1971.2</v>
      </c>
      <c r="F105" s="593"/>
    </row>
    <row r="106" spans="1:6" x14ac:dyDescent="0.2">
      <c r="A106" s="1363"/>
      <c r="B106" s="1363"/>
      <c r="C106" s="1363"/>
      <c r="D106" s="99" t="s">
        <v>1803</v>
      </c>
      <c r="E106" s="147">
        <v>2213.3200000000002</v>
      </c>
      <c r="F106" s="593"/>
    </row>
    <row r="107" spans="1:6" x14ac:dyDescent="0.2">
      <c r="A107" s="1363"/>
      <c r="B107" s="1363"/>
      <c r="C107" s="1363"/>
      <c r="D107" s="99" t="s">
        <v>1800</v>
      </c>
      <c r="E107" s="147">
        <v>1888.21</v>
      </c>
      <c r="F107" s="593"/>
    </row>
    <row r="108" spans="1:6" x14ac:dyDescent="0.2">
      <c r="A108" s="1363"/>
      <c r="B108" s="1363"/>
      <c r="C108" s="1363"/>
      <c r="D108" s="99" t="s">
        <v>1804</v>
      </c>
      <c r="E108" s="147">
        <v>2281.1999999999998</v>
      </c>
      <c r="F108" s="593"/>
    </row>
    <row r="109" spans="1:6" x14ac:dyDescent="0.2">
      <c r="A109" s="1363"/>
      <c r="B109" s="1363"/>
      <c r="C109" s="1363"/>
      <c r="D109" s="99">
        <v>39</v>
      </c>
      <c r="E109" s="147">
        <v>2119.0300000000002</v>
      </c>
      <c r="F109" s="593"/>
    </row>
    <row r="110" spans="1:6" x14ac:dyDescent="0.2">
      <c r="A110" s="1363"/>
      <c r="B110" s="1363"/>
      <c r="C110" s="1363"/>
      <c r="D110" s="99" t="s">
        <v>1801</v>
      </c>
      <c r="E110" s="147">
        <v>2130.33</v>
      </c>
      <c r="F110" s="593"/>
    </row>
    <row r="111" spans="1:6" x14ac:dyDescent="0.2">
      <c r="A111" s="1363"/>
      <c r="B111" s="1363"/>
      <c r="C111" s="1363"/>
      <c r="D111" s="99">
        <v>36</v>
      </c>
      <c r="E111" s="147">
        <v>2361.15</v>
      </c>
      <c r="F111" s="593"/>
    </row>
    <row r="112" spans="1:6" x14ac:dyDescent="0.2">
      <c r="A112" s="1363"/>
      <c r="B112" s="1363"/>
      <c r="C112" s="1363"/>
      <c r="D112" s="99" t="s">
        <v>1808</v>
      </c>
      <c r="E112" s="147">
        <v>2651.43</v>
      </c>
      <c r="F112" s="595"/>
    </row>
    <row r="113" spans="1:6" x14ac:dyDescent="0.2">
      <c r="A113" s="1363"/>
      <c r="B113" s="1363"/>
      <c r="C113" s="1363"/>
      <c r="D113" s="99" t="s">
        <v>1809</v>
      </c>
      <c r="E113" s="147">
        <v>2985.86</v>
      </c>
      <c r="F113" s="593"/>
    </row>
    <row r="114" spans="1:6" x14ac:dyDescent="0.2">
      <c r="A114" s="1363"/>
      <c r="B114" s="1363"/>
      <c r="C114" s="1363"/>
      <c r="D114" s="99">
        <v>45</v>
      </c>
      <c r="E114" s="147">
        <v>3878.5</v>
      </c>
      <c r="F114" s="593"/>
    </row>
    <row r="115" spans="1:6" x14ac:dyDescent="0.2">
      <c r="A115" s="1363"/>
      <c r="B115" s="1363"/>
      <c r="C115" s="1363"/>
      <c r="D115" s="99" t="s">
        <v>1810</v>
      </c>
      <c r="E115" s="147">
        <v>3666.09</v>
      </c>
      <c r="F115" s="593"/>
    </row>
    <row r="116" spans="1:6" ht="25.5" x14ac:dyDescent="0.2">
      <c r="A116" s="1363" t="s">
        <v>2349</v>
      </c>
      <c r="B116" s="1363"/>
      <c r="C116" s="1363"/>
      <c r="D116" s="100" t="s">
        <v>1811</v>
      </c>
      <c r="E116" s="147">
        <v>381.75</v>
      </c>
      <c r="F116" s="593"/>
    </row>
    <row r="117" spans="1:6" ht="25.5" x14ac:dyDescent="0.2">
      <c r="A117" s="1363" t="s">
        <v>2350</v>
      </c>
      <c r="B117" s="1363"/>
      <c r="C117" s="1363"/>
      <c r="D117" s="100" t="s">
        <v>1812</v>
      </c>
      <c r="E117" s="147">
        <v>763.5</v>
      </c>
      <c r="F117" s="593"/>
    </row>
    <row r="118" spans="1:6" ht="25.5" x14ac:dyDescent="0.2">
      <c r="A118" s="1363" t="s">
        <v>2351</v>
      </c>
      <c r="B118" s="1363"/>
      <c r="C118" s="1363"/>
      <c r="D118" s="100" t="s">
        <v>1813</v>
      </c>
      <c r="E118" s="147">
        <v>1145.25</v>
      </c>
      <c r="F118" s="593"/>
    </row>
    <row r="119" spans="1:6" ht="25.5" x14ac:dyDescent="0.2">
      <c r="A119" s="1363" t="s">
        <v>2352</v>
      </c>
      <c r="B119" s="1363"/>
      <c r="C119" s="1363"/>
      <c r="D119" s="100" t="s">
        <v>1814</v>
      </c>
      <c r="E119" s="147">
        <v>1527</v>
      </c>
      <c r="F119" s="593"/>
    </row>
    <row r="121" spans="1:6" ht="48.75" customHeight="1" x14ac:dyDescent="0.2">
      <c r="A121" s="1355" t="s">
        <v>3962</v>
      </c>
      <c r="B121" s="1355"/>
      <c r="C121" s="1355"/>
      <c r="D121" s="1355"/>
      <c r="E121" s="1355"/>
    </row>
    <row r="122" spans="1:6" ht="28.5" customHeight="1" x14ac:dyDescent="0.2">
      <c r="A122" s="263" t="s">
        <v>153</v>
      </c>
      <c r="B122" s="1356" t="s">
        <v>3963</v>
      </c>
      <c r="C122" s="1357"/>
      <c r="D122" s="1358"/>
      <c r="E122" s="263" t="s">
        <v>409</v>
      </c>
    </row>
    <row r="123" spans="1:6" ht="33" customHeight="1" x14ac:dyDescent="0.2">
      <c r="A123" s="263">
        <v>1</v>
      </c>
      <c r="B123" s="1359" t="s">
        <v>3964</v>
      </c>
      <c r="C123" s="1360"/>
      <c r="D123" s="1361"/>
      <c r="E123" s="263">
        <v>1.07</v>
      </c>
    </row>
    <row r="124" spans="1:6" ht="29.25" customHeight="1" x14ac:dyDescent="0.2">
      <c r="A124" s="263">
        <v>2</v>
      </c>
      <c r="B124" s="1359" t="s">
        <v>3965</v>
      </c>
      <c r="C124" s="1360"/>
      <c r="D124" s="1361"/>
      <c r="E124" s="263">
        <v>1.05</v>
      </c>
    </row>
  </sheetData>
  <mergeCells count="85">
    <mergeCell ref="E1:F1"/>
    <mergeCell ref="B2:F2"/>
    <mergeCell ref="A3:C3"/>
    <mergeCell ref="A91:F91"/>
    <mergeCell ref="A92:C103"/>
    <mergeCell ref="A4:F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F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50:C50"/>
    <mergeCell ref="A51:C51"/>
    <mergeCell ref="A52:C52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66:F66"/>
    <mergeCell ref="A67:C69"/>
    <mergeCell ref="A70:F70"/>
    <mergeCell ref="A71:C73"/>
    <mergeCell ref="A121:E121"/>
    <mergeCell ref="B122:D122"/>
    <mergeCell ref="B123:D123"/>
    <mergeCell ref="B124:D124"/>
    <mergeCell ref="A74:F74"/>
    <mergeCell ref="A75:C75"/>
    <mergeCell ref="A116:C116"/>
    <mergeCell ref="A117:C117"/>
    <mergeCell ref="A118:C118"/>
    <mergeCell ref="A119:C119"/>
    <mergeCell ref="A76:F76"/>
    <mergeCell ref="A77:C83"/>
    <mergeCell ref="A84:C90"/>
    <mergeCell ref="A104:C115"/>
  </mergeCells>
  <pageMargins left="0.7" right="0.7" top="0.75" bottom="0.75" header="0.3" footer="0.3"/>
  <pageSetup paperSize="9" scale="75" orientation="portrait" verticalDpi="0" r:id="rId1"/>
  <rowBreaks count="1" manualBreakCount="1">
    <brk id="69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view="pageBreakPreview" zoomScaleNormal="100" zoomScaleSheetLayoutView="100" workbookViewId="0">
      <pane ySplit="4" topLeftCell="A5" activePane="bottomLeft" state="frozen"/>
      <selection activeCell="Q21" sqref="Q21"/>
      <selection pane="bottomLeft" activeCell="H49" sqref="H49"/>
    </sheetView>
  </sheetViews>
  <sheetFormatPr defaultRowHeight="12.75" x14ac:dyDescent="0.2"/>
  <cols>
    <col min="1" max="1" width="8" style="98" customWidth="1"/>
    <col min="2" max="2" width="28.7109375" style="95" customWidth="1"/>
    <col min="3" max="3" width="23" style="96" customWidth="1"/>
    <col min="4" max="4" width="29" style="13" customWidth="1"/>
    <col min="5" max="16384" width="9.140625" style="13"/>
  </cols>
  <sheetData>
    <row r="1" spans="1:4" ht="57" customHeight="1" x14ac:dyDescent="0.2">
      <c r="A1" s="89"/>
      <c r="B1" s="90"/>
      <c r="D1" s="115" t="s">
        <v>3955</v>
      </c>
    </row>
    <row r="2" spans="1:4" ht="31.5" customHeight="1" x14ac:dyDescent="0.2">
      <c r="A2" s="1367" t="s">
        <v>1942</v>
      </c>
      <c r="B2" s="1367"/>
      <c r="C2" s="1367"/>
      <c r="D2" s="1367"/>
    </row>
    <row r="3" spans="1:4" ht="37.5" customHeight="1" x14ac:dyDescent="0.2">
      <c r="A3" s="1101" t="s">
        <v>437</v>
      </c>
      <c r="B3" s="1368" t="s">
        <v>121</v>
      </c>
      <c r="C3" s="1368" t="s">
        <v>1943</v>
      </c>
      <c r="D3" s="1368"/>
    </row>
    <row r="4" spans="1:4" x14ac:dyDescent="0.2">
      <c r="A4" s="1101"/>
      <c r="B4" s="1368"/>
      <c r="C4" s="14" t="s">
        <v>270</v>
      </c>
      <c r="D4" s="14" t="s">
        <v>271</v>
      </c>
    </row>
    <row r="5" spans="1:4" x14ac:dyDescent="0.2">
      <c r="A5" s="97">
        <v>2</v>
      </c>
      <c r="B5" s="91" t="s">
        <v>440</v>
      </c>
      <c r="C5" s="92" t="s">
        <v>115</v>
      </c>
      <c r="D5" s="92" t="s">
        <v>115</v>
      </c>
    </row>
    <row r="6" spans="1:4" x14ac:dyDescent="0.2">
      <c r="A6" s="97">
        <v>3</v>
      </c>
      <c r="B6" s="91" t="s">
        <v>441</v>
      </c>
      <c r="C6" s="92" t="s">
        <v>276</v>
      </c>
      <c r="D6" s="92" t="s">
        <v>276</v>
      </c>
    </row>
    <row r="7" spans="1:4" x14ac:dyDescent="0.2">
      <c r="A7" s="97">
        <v>8</v>
      </c>
      <c r="B7" s="91" t="s">
        <v>301</v>
      </c>
      <c r="C7" s="93" t="s">
        <v>274</v>
      </c>
      <c r="D7" s="93" t="s">
        <v>273</v>
      </c>
    </row>
    <row r="8" spans="1:4" x14ac:dyDescent="0.2">
      <c r="A8" s="97">
        <v>9</v>
      </c>
      <c r="B8" s="91" t="s">
        <v>302</v>
      </c>
      <c r="C8" s="93" t="s">
        <v>274</v>
      </c>
      <c r="D8" s="93" t="s">
        <v>273</v>
      </c>
    </row>
    <row r="9" spans="1:4" x14ac:dyDescent="0.2">
      <c r="A9" s="97">
        <v>10</v>
      </c>
      <c r="B9" s="91" t="s">
        <v>438</v>
      </c>
      <c r="C9" s="92" t="s">
        <v>438</v>
      </c>
      <c r="D9" s="92" t="s">
        <v>438</v>
      </c>
    </row>
    <row r="10" spans="1:4" x14ac:dyDescent="0.2">
      <c r="A10" s="97">
        <v>11</v>
      </c>
      <c r="B10" s="91" t="s">
        <v>303</v>
      </c>
      <c r="C10" s="253" t="s">
        <v>303</v>
      </c>
      <c r="D10" s="94"/>
    </row>
    <row r="11" spans="1:4" x14ac:dyDescent="0.2">
      <c r="A11" s="97">
        <v>17</v>
      </c>
      <c r="B11" s="91" t="s">
        <v>304</v>
      </c>
      <c r="C11" s="93" t="s">
        <v>118</v>
      </c>
      <c r="D11" s="93" t="s">
        <v>118</v>
      </c>
    </row>
    <row r="12" spans="1:4" x14ac:dyDescent="0.2">
      <c r="A12" s="97">
        <v>18</v>
      </c>
      <c r="B12" s="91" t="s">
        <v>305</v>
      </c>
      <c r="C12" s="93"/>
      <c r="D12" s="93" t="s">
        <v>272</v>
      </c>
    </row>
    <row r="13" spans="1:4" x14ac:dyDescent="0.2">
      <c r="A13" s="97">
        <v>19</v>
      </c>
      <c r="B13" s="91" t="s">
        <v>306</v>
      </c>
      <c r="C13" s="93"/>
      <c r="D13" s="93" t="s">
        <v>383</v>
      </c>
    </row>
    <row r="14" spans="1:4" x14ac:dyDescent="0.2">
      <c r="A14" s="97">
        <v>20</v>
      </c>
      <c r="B14" s="91" t="s">
        <v>307</v>
      </c>
      <c r="C14" s="94"/>
      <c r="D14" s="93" t="s">
        <v>280</v>
      </c>
    </row>
    <row r="15" spans="1:4" x14ac:dyDescent="0.2">
      <c r="A15" s="97">
        <v>21</v>
      </c>
      <c r="B15" s="91" t="s">
        <v>308</v>
      </c>
      <c r="C15" s="94"/>
      <c r="D15" s="93" t="s">
        <v>279</v>
      </c>
    </row>
    <row r="16" spans="1:4" x14ac:dyDescent="0.2">
      <c r="A16" s="97">
        <v>22</v>
      </c>
      <c r="B16" s="91" t="s">
        <v>309</v>
      </c>
      <c r="C16" s="94"/>
      <c r="D16" s="93" t="s">
        <v>275</v>
      </c>
    </row>
    <row r="17" spans="1:4" x14ac:dyDescent="0.2">
      <c r="A17" s="97">
        <v>24</v>
      </c>
      <c r="B17" s="91" t="s">
        <v>310</v>
      </c>
      <c r="C17" s="93" t="s">
        <v>278</v>
      </c>
      <c r="D17" s="93" t="s">
        <v>278</v>
      </c>
    </row>
    <row r="18" spans="1:4" x14ac:dyDescent="0.2">
      <c r="A18" s="97">
        <v>25</v>
      </c>
      <c r="B18" s="91" t="s">
        <v>311</v>
      </c>
      <c r="C18" s="92" t="s">
        <v>272</v>
      </c>
      <c r="D18" s="84"/>
    </row>
    <row r="19" spans="1:4" x14ac:dyDescent="0.2">
      <c r="A19" s="97">
        <v>28</v>
      </c>
      <c r="B19" s="91" t="s">
        <v>312</v>
      </c>
      <c r="C19" s="92" t="s">
        <v>279</v>
      </c>
      <c r="D19" s="84" t="s">
        <v>279</v>
      </c>
    </row>
    <row r="20" spans="1:4" x14ac:dyDescent="0.2">
      <c r="A20" s="97">
        <v>35</v>
      </c>
      <c r="B20" s="91" t="s">
        <v>277</v>
      </c>
      <c r="C20" s="92" t="s">
        <v>277</v>
      </c>
      <c r="D20" s="84" t="s">
        <v>277</v>
      </c>
    </row>
    <row r="21" spans="1:4" x14ac:dyDescent="0.2">
      <c r="A21" s="97">
        <v>36</v>
      </c>
      <c r="B21" s="91" t="s">
        <v>313</v>
      </c>
      <c r="C21" s="92" t="s">
        <v>279</v>
      </c>
      <c r="D21" s="84" t="s">
        <v>279</v>
      </c>
    </row>
    <row r="22" spans="1:4" x14ac:dyDescent="0.2">
      <c r="A22" s="97">
        <v>37</v>
      </c>
      <c r="B22" s="91" t="s">
        <v>314</v>
      </c>
      <c r="C22" s="92"/>
      <c r="D22" s="84" t="s">
        <v>273</v>
      </c>
    </row>
    <row r="23" spans="1:4" x14ac:dyDescent="0.2">
      <c r="A23" s="97">
        <v>38</v>
      </c>
      <c r="B23" s="91" t="s">
        <v>315</v>
      </c>
      <c r="C23" s="92" t="s">
        <v>274</v>
      </c>
      <c r="D23" s="84" t="s">
        <v>273</v>
      </c>
    </row>
    <row r="24" spans="1:4" ht="25.5" x14ac:dyDescent="0.2">
      <c r="A24" s="97">
        <v>39</v>
      </c>
      <c r="B24" s="91" t="s">
        <v>316</v>
      </c>
      <c r="C24" s="92" t="s">
        <v>274</v>
      </c>
      <c r="D24" s="84" t="s">
        <v>273</v>
      </c>
    </row>
    <row r="25" spans="1:4" x14ac:dyDescent="0.2">
      <c r="A25" s="97">
        <v>41</v>
      </c>
      <c r="B25" s="91" t="s">
        <v>383</v>
      </c>
      <c r="C25" s="92" t="s">
        <v>383</v>
      </c>
      <c r="D25" s="84"/>
    </row>
    <row r="26" spans="1:4" x14ac:dyDescent="0.2">
      <c r="A26" s="97">
        <v>43</v>
      </c>
      <c r="B26" s="91" t="s">
        <v>317</v>
      </c>
      <c r="C26" s="92"/>
      <c r="D26" s="84" t="s">
        <v>122</v>
      </c>
    </row>
    <row r="27" spans="1:4" x14ac:dyDescent="0.2">
      <c r="A27" s="97">
        <v>45</v>
      </c>
      <c r="B27" s="91" t="s">
        <v>541</v>
      </c>
      <c r="C27" s="92" t="s">
        <v>116</v>
      </c>
      <c r="D27" s="84" t="s">
        <v>116</v>
      </c>
    </row>
    <row r="28" spans="1:4" x14ac:dyDescent="0.2">
      <c r="A28" s="97">
        <v>46</v>
      </c>
      <c r="B28" s="91" t="s">
        <v>117</v>
      </c>
      <c r="C28" s="92" t="s">
        <v>117</v>
      </c>
      <c r="D28" s="84" t="s">
        <v>117</v>
      </c>
    </row>
    <row r="29" spans="1:4" x14ac:dyDescent="0.2">
      <c r="A29" s="97">
        <v>49</v>
      </c>
      <c r="B29" s="91" t="s">
        <v>273</v>
      </c>
      <c r="C29" s="92"/>
      <c r="D29" s="84" t="s">
        <v>273</v>
      </c>
    </row>
    <row r="30" spans="1:4" x14ac:dyDescent="0.2">
      <c r="A30" s="97">
        <v>55</v>
      </c>
      <c r="B30" s="91" t="s">
        <v>318</v>
      </c>
      <c r="C30" s="92" t="s">
        <v>274</v>
      </c>
      <c r="D30" s="84" t="s">
        <v>273</v>
      </c>
    </row>
    <row r="31" spans="1:4" x14ac:dyDescent="0.2">
      <c r="A31" s="97">
        <v>57</v>
      </c>
      <c r="B31" s="91" t="s">
        <v>507</v>
      </c>
      <c r="C31" s="93" t="s">
        <v>383</v>
      </c>
      <c r="D31" s="93" t="s">
        <v>383</v>
      </c>
    </row>
    <row r="32" spans="1:4" x14ac:dyDescent="0.2">
      <c r="A32" s="97">
        <v>59</v>
      </c>
      <c r="B32" s="91" t="s">
        <v>319</v>
      </c>
      <c r="C32" s="84" t="s">
        <v>272</v>
      </c>
      <c r="D32" s="84" t="s">
        <v>272</v>
      </c>
    </row>
    <row r="33" spans="1:4" x14ac:dyDescent="0.2">
      <c r="A33" s="97">
        <v>65</v>
      </c>
      <c r="B33" s="91" t="s">
        <v>320</v>
      </c>
      <c r="C33" s="92" t="s">
        <v>279</v>
      </c>
      <c r="D33" s="84" t="s">
        <v>279</v>
      </c>
    </row>
    <row r="34" spans="1:4" x14ac:dyDescent="0.2">
      <c r="A34" s="97">
        <v>68</v>
      </c>
      <c r="B34" s="91" t="s">
        <v>1715</v>
      </c>
      <c r="C34" s="92"/>
      <c r="D34" s="84" t="s">
        <v>122</v>
      </c>
    </row>
    <row r="35" spans="1:4" x14ac:dyDescent="0.2">
      <c r="A35" s="97">
        <v>69</v>
      </c>
      <c r="B35" s="91" t="s">
        <v>508</v>
      </c>
      <c r="C35" s="92" t="s">
        <v>122</v>
      </c>
      <c r="D35" s="84" t="s">
        <v>122</v>
      </c>
    </row>
    <row r="36" spans="1:4" x14ac:dyDescent="0.2">
      <c r="A36" s="97">
        <v>70</v>
      </c>
      <c r="B36" s="91" t="s">
        <v>862</v>
      </c>
      <c r="C36" s="92"/>
      <c r="D36" s="84" t="s">
        <v>122</v>
      </c>
    </row>
    <row r="37" spans="1:4" x14ac:dyDescent="0.2">
      <c r="A37" s="97">
        <v>71</v>
      </c>
      <c r="B37" s="91" t="s">
        <v>429</v>
      </c>
      <c r="C37" s="92" t="s">
        <v>122</v>
      </c>
      <c r="D37" s="92" t="s">
        <v>122</v>
      </c>
    </row>
    <row r="38" spans="1:4" x14ac:dyDescent="0.2">
      <c r="A38" s="97">
        <v>72</v>
      </c>
      <c r="B38" s="91" t="s">
        <v>430</v>
      </c>
      <c r="C38" s="92" t="s">
        <v>122</v>
      </c>
      <c r="D38" s="84" t="s">
        <v>122</v>
      </c>
    </row>
    <row r="39" spans="1:4" x14ac:dyDescent="0.2">
      <c r="A39" s="97">
        <v>75</v>
      </c>
      <c r="B39" s="91" t="s">
        <v>431</v>
      </c>
      <c r="C39" s="92" t="s">
        <v>116</v>
      </c>
      <c r="D39" s="84" t="s">
        <v>116</v>
      </c>
    </row>
    <row r="40" spans="1:4" x14ac:dyDescent="0.2">
      <c r="A40" s="97">
        <v>76</v>
      </c>
      <c r="B40" s="91" t="s">
        <v>432</v>
      </c>
      <c r="C40" s="92" t="s">
        <v>274</v>
      </c>
      <c r="D40" s="84"/>
    </row>
    <row r="41" spans="1:4" x14ac:dyDescent="0.2">
      <c r="A41" s="97">
        <v>77</v>
      </c>
      <c r="B41" s="91" t="s">
        <v>509</v>
      </c>
      <c r="C41" s="92" t="s">
        <v>274</v>
      </c>
      <c r="D41" s="84" t="s">
        <v>273</v>
      </c>
    </row>
    <row r="42" spans="1:4" x14ac:dyDescent="0.2">
      <c r="A42" s="97">
        <v>78</v>
      </c>
      <c r="B42" s="91" t="s">
        <v>433</v>
      </c>
      <c r="C42" s="92" t="s">
        <v>279</v>
      </c>
      <c r="D42" s="84" t="s">
        <v>279</v>
      </c>
    </row>
    <row r="43" spans="1:4" x14ac:dyDescent="0.2">
      <c r="A43" s="97">
        <v>79</v>
      </c>
      <c r="B43" s="91" t="s">
        <v>434</v>
      </c>
      <c r="C43" s="92" t="s">
        <v>439</v>
      </c>
      <c r="D43" s="84" t="s">
        <v>439</v>
      </c>
    </row>
    <row r="44" spans="1:4" x14ac:dyDescent="0.2">
      <c r="A44" s="97">
        <v>84</v>
      </c>
      <c r="B44" s="91" t="s">
        <v>280</v>
      </c>
      <c r="C44" s="92" t="s">
        <v>280</v>
      </c>
      <c r="D44" s="84"/>
    </row>
    <row r="45" spans="1:4" x14ac:dyDescent="0.2">
      <c r="A45" s="97">
        <v>90</v>
      </c>
      <c r="B45" s="91" t="s">
        <v>435</v>
      </c>
      <c r="C45" s="92" t="s">
        <v>279</v>
      </c>
      <c r="D45" s="84" t="s">
        <v>279</v>
      </c>
    </row>
    <row r="46" spans="1:4" x14ac:dyDescent="0.2">
      <c r="A46" s="97">
        <v>91</v>
      </c>
      <c r="B46" s="91" t="s">
        <v>436</v>
      </c>
      <c r="C46" s="92" t="s">
        <v>279</v>
      </c>
      <c r="D46" s="84" t="s">
        <v>279</v>
      </c>
    </row>
    <row r="47" spans="1:4" x14ac:dyDescent="0.2">
      <c r="A47" s="97">
        <v>92</v>
      </c>
      <c r="B47" s="91" t="s">
        <v>275</v>
      </c>
      <c r="C47" s="92" t="s">
        <v>275</v>
      </c>
      <c r="D47" s="84"/>
    </row>
    <row r="48" spans="1:4" ht="25.5" x14ac:dyDescent="0.2">
      <c r="A48" s="97">
        <v>208</v>
      </c>
      <c r="B48" s="91" t="s">
        <v>1716</v>
      </c>
      <c r="C48" s="92" t="s">
        <v>122</v>
      </c>
      <c r="D48" s="84" t="s">
        <v>122</v>
      </c>
    </row>
    <row r="49" spans="1:4" x14ac:dyDescent="0.2">
      <c r="A49" s="97">
        <v>209</v>
      </c>
      <c r="B49" s="91" t="s">
        <v>862</v>
      </c>
      <c r="C49" s="92"/>
      <c r="D49" s="84" t="s">
        <v>122</v>
      </c>
    </row>
    <row r="50" spans="1:4" x14ac:dyDescent="0.2">
      <c r="C50" s="13"/>
    </row>
  </sheetData>
  <customSheetViews>
    <customSheetView guid="{A751BF42-68F4-4BC0-A7EA-44F046D619A6}" scale="75" showPageBreaks="1" view="pageBreakPreview" showRuler="0" topLeftCell="A25">
      <selection activeCell="D74" sqref="A1:D74"/>
      <pageMargins left="0.59055118110236227" right="0.39370078740157483" top="0.39370078740157483" bottom="0.39370078740157483" header="0.51181102362204722" footer="0.51181102362204722"/>
      <pageSetup paperSize="9" orientation="portrait" verticalDpi="0" r:id="rId1"/>
      <headerFooter alignWithMargins="0"/>
    </customSheetView>
  </customSheetViews>
  <mergeCells count="4">
    <mergeCell ref="A2:D2"/>
    <mergeCell ref="A3:A4"/>
    <mergeCell ref="B3:B4"/>
    <mergeCell ref="C3:D3"/>
  </mergeCells>
  <phoneticPr fontId="5" type="noConversion"/>
  <pageMargins left="0.59055118110236227" right="0.39370078740157483" top="0.39370078740157483" bottom="0.39370078740157483" header="0.51181102362204722" footer="0.51181102362204722"/>
  <pageSetup paperSize="9" orientation="portrait" r:id="rId2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3"/>
  <sheetViews>
    <sheetView view="pageBreakPreview" zoomScale="106" zoomScaleNormal="100" zoomScaleSheetLayoutView="106" workbookViewId="0">
      <pane ySplit="3" topLeftCell="A4" activePane="bottomLeft" state="frozen"/>
      <selection activeCell="Q21" sqref="Q21"/>
      <selection pane="bottomLeft" activeCell="E87" sqref="E87"/>
    </sheetView>
  </sheetViews>
  <sheetFormatPr defaultColWidth="8.85546875" defaultRowHeight="12.75" x14ac:dyDescent="0.2"/>
  <cols>
    <col min="1" max="1" width="7.42578125" style="83" customWidth="1"/>
    <col min="2" max="2" width="54.42578125" style="83" customWidth="1"/>
    <col min="3" max="3" width="15.28515625" style="83" customWidth="1"/>
    <col min="4" max="4" width="15" style="83" customWidth="1"/>
    <col min="5" max="16384" width="8.85546875" style="83"/>
  </cols>
  <sheetData>
    <row r="1" spans="1:4" ht="48.75" customHeight="1" x14ac:dyDescent="0.2">
      <c r="B1" s="260"/>
      <c r="C1" s="1365" t="s">
        <v>3314</v>
      </c>
      <c r="D1" s="1365"/>
    </row>
    <row r="2" spans="1:4" ht="45" customHeight="1" x14ac:dyDescent="0.2">
      <c r="A2" s="1371" t="s">
        <v>3310</v>
      </c>
      <c r="B2" s="1371"/>
      <c r="C2" s="1371"/>
      <c r="D2" s="1371"/>
    </row>
    <row r="3" spans="1:4" ht="25.5" customHeight="1" thickBot="1" x14ac:dyDescent="0.25">
      <c r="A3" s="251" t="s">
        <v>1487</v>
      </c>
      <c r="B3" s="252" t="s">
        <v>1488</v>
      </c>
      <c r="C3" s="252" t="s">
        <v>270</v>
      </c>
      <c r="D3" s="252" t="s">
        <v>271</v>
      </c>
    </row>
    <row r="4" spans="1:4" ht="15.75" customHeight="1" x14ac:dyDescent="0.2">
      <c r="A4" s="1372" t="s">
        <v>1926</v>
      </c>
      <c r="B4" s="1372"/>
      <c r="C4" s="1372"/>
      <c r="D4" s="1372"/>
    </row>
    <row r="5" spans="1:4" x14ac:dyDescent="0.2">
      <c r="A5" s="186">
        <v>1</v>
      </c>
      <c r="B5" s="99" t="s">
        <v>272</v>
      </c>
      <c r="C5" s="147">
        <v>1173.5999999999999</v>
      </c>
      <c r="D5" s="147">
        <v>1173.5999999999999</v>
      </c>
    </row>
    <row r="6" spans="1:4" x14ac:dyDescent="0.2">
      <c r="A6" s="186" t="s">
        <v>710</v>
      </c>
      <c r="B6" s="99" t="s">
        <v>273</v>
      </c>
      <c r="C6" s="147">
        <v>0</v>
      </c>
      <c r="D6" s="147">
        <v>1665.48</v>
      </c>
    </row>
    <row r="7" spans="1:4" x14ac:dyDescent="0.2">
      <c r="A7" s="186">
        <v>1</v>
      </c>
      <c r="B7" s="99" t="s">
        <v>274</v>
      </c>
      <c r="C7" s="147">
        <v>1030.68</v>
      </c>
      <c r="D7" s="147">
        <v>0</v>
      </c>
    </row>
    <row r="8" spans="1:4" x14ac:dyDescent="0.2">
      <c r="A8" s="186" t="s">
        <v>710</v>
      </c>
      <c r="B8" s="99" t="s">
        <v>275</v>
      </c>
      <c r="C8" s="147">
        <v>1575.96</v>
      </c>
      <c r="D8" s="147">
        <v>1575.96</v>
      </c>
    </row>
    <row r="9" spans="1:4" x14ac:dyDescent="0.2">
      <c r="A9" s="186">
        <v>1</v>
      </c>
      <c r="B9" s="99" t="s">
        <v>276</v>
      </c>
      <c r="C9" s="147">
        <v>2499.37</v>
      </c>
      <c r="D9" s="147">
        <v>2499.37</v>
      </c>
    </row>
    <row r="10" spans="1:4" x14ac:dyDescent="0.2">
      <c r="A10" s="186" t="s">
        <v>710</v>
      </c>
      <c r="B10" s="99" t="s">
        <v>277</v>
      </c>
      <c r="C10" s="147">
        <v>1266.45</v>
      </c>
      <c r="D10" s="147">
        <v>1266.45</v>
      </c>
    </row>
    <row r="11" spans="1:4" x14ac:dyDescent="0.2">
      <c r="A11" s="186">
        <v>1</v>
      </c>
      <c r="B11" s="99" t="s">
        <v>278</v>
      </c>
      <c r="C11" s="147">
        <v>1852.78</v>
      </c>
      <c r="D11" s="147">
        <v>1852.78</v>
      </c>
    </row>
    <row r="12" spans="1:4" x14ac:dyDescent="0.2">
      <c r="A12" s="186" t="s">
        <v>710</v>
      </c>
      <c r="B12" s="99" t="s">
        <v>279</v>
      </c>
      <c r="C12" s="147">
        <v>1176.54</v>
      </c>
      <c r="D12" s="147">
        <v>1176.54</v>
      </c>
    </row>
    <row r="13" spans="1:4" x14ac:dyDescent="0.2">
      <c r="A13" s="186">
        <v>1</v>
      </c>
      <c r="B13" s="99" t="s">
        <v>383</v>
      </c>
      <c r="C13" s="147">
        <v>1411.85</v>
      </c>
      <c r="D13" s="147">
        <v>1411.85</v>
      </c>
    </row>
    <row r="14" spans="1:4" x14ac:dyDescent="0.2">
      <c r="A14" s="186" t="s">
        <v>710</v>
      </c>
      <c r="B14" s="99" t="s">
        <v>1489</v>
      </c>
      <c r="C14" s="147">
        <v>1176.54</v>
      </c>
      <c r="D14" s="147">
        <v>1176.54</v>
      </c>
    </row>
    <row r="15" spans="1:4" x14ac:dyDescent="0.2">
      <c r="A15" s="186">
        <v>1</v>
      </c>
      <c r="B15" s="99" t="s">
        <v>280</v>
      </c>
      <c r="C15" s="147">
        <v>793.39</v>
      </c>
      <c r="D15" s="147">
        <v>793.39</v>
      </c>
    </row>
    <row r="16" spans="1:4" x14ac:dyDescent="0.2">
      <c r="A16" s="186" t="s">
        <v>710</v>
      </c>
      <c r="B16" s="99" t="s">
        <v>115</v>
      </c>
      <c r="C16" s="147">
        <v>1541.6</v>
      </c>
      <c r="D16" s="147">
        <v>1541.6</v>
      </c>
    </row>
    <row r="17" spans="1:4" x14ac:dyDescent="0.2">
      <c r="A17" s="186">
        <v>1</v>
      </c>
      <c r="B17" s="99" t="s">
        <v>116</v>
      </c>
      <c r="C17" s="147">
        <v>764.04</v>
      </c>
      <c r="D17" s="147">
        <v>764.04</v>
      </c>
    </row>
    <row r="18" spans="1:4" x14ac:dyDescent="0.2">
      <c r="A18" s="186" t="s">
        <v>710</v>
      </c>
      <c r="B18" s="99" t="s">
        <v>117</v>
      </c>
      <c r="C18" s="147">
        <v>497.77</v>
      </c>
      <c r="D18" s="147">
        <v>497.77</v>
      </c>
    </row>
    <row r="19" spans="1:4" x14ac:dyDescent="0.2">
      <c r="A19" s="186">
        <v>1</v>
      </c>
      <c r="B19" s="99" t="s">
        <v>118</v>
      </c>
      <c r="C19" s="147">
        <v>877.35</v>
      </c>
      <c r="D19" s="147">
        <v>877.35</v>
      </c>
    </row>
    <row r="20" spans="1:4" x14ac:dyDescent="0.2">
      <c r="A20" s="186">
        <v>1</v>
      </c>
      <c r="B20" s="99" t="s">
        <v>303</v>
      </c>
      <c r="C20" s="147">
        <v>1875.81</v>
      </c>
      <c r="D20" s="147">
        <v>0</v>
      </c>
    </row>
    <row r="21" spans="1:4" x14ac:dyDescent="0.2">
      <c r="A21" s="186" t="s">
        <v>710</v>
      </c>
      <c r="B21" s="99" t="s">
        <v>438</v>
      </c>
      <c r="C21" s="591">
        <v>2343.42</v>
      </c>
      <c r="D21" s="591">
        <v>2343.42</v>
      </c>
    </row>
    <row r="22" spans="1:4" ht="25.5" x14ac:dyDescent="0.2">
      <c r="A22" s="186" t="s">
        <v>1490</v>
      </c>
      <c r="B22" s="99" t="s">
        <v>1491</v>
      </c>
      <c r="C22" s="591">
        <v>8231.6</v>
      </c>
      <c r="D22" s="591">
        <v>8231.6</v>
      </c>
    </row>
    <row r="23" spans="1:4" ht="25.5" x14ac:dyDescent="0.2">
      <c r="A23" s="186" t="s">
        <v>1492</v>
      </c>
      <c r="B23" s="99" t="s">
        <v>1493</v>
      </c>
      <c r="C23" s="591">
        <v>6189.66</v>
      </c>
      <c r="D23" s="591">
        <v>6189.66</v>
      </c>
    </row>
    <row r="24" spans="1:4" ht="17.25" customHeight="1" x14ac:dyDescent="0.2">
      <c r="A24" s="1369" t="s">
        <v>1927</v>
      </c>
      <c r="B24" s="1369"/>
      <c r="C24" s="1369"/>
      <c r="D24" s="1369"/>
    </row>
    <row r="25" spans="1:4" x14ac:dyDescent="0.2">
      <c r="A25" s="186" t="s">
        <v>1928</v>
      </c>
      <c r="B25" s="99" t="s">
        <v>272</v>
      </c>
      <c r="C25" s="147">
        <v>419.14</v>
      </c>
      <c r="D25" s="147">
        <v>419.14</v>
      </c>
    </row>
    <row r="26" spans="1:4" x14ac:dyDescent="0.2">
      <c r="A26" s="186" t="s">
        <v>1928</v>
      </c>
      <c r="B26" s="99" t="s">
        <v>273</v>
      </c>
      <c r="C26" s="147">
        <v>0</v>
      </c>
      <c r="D26" s="147">
        <v>555.16</v>
      </c>
    </row>
    <row r="27" spans="1:4" x14ac:dyDescent="0.2">
      <c r="A27" s="186" t="s">
        <v>1928</v>
      </c>
      <c r="B27" s="99" t="s">
        <v>274</v>
      </c>
      <c r="C27" s="147">
        <v>368.1</v>
      </c>
      <c r="D27" s="147">
        <v>0</v>
      </c>
    </row>
    <row r="28" spans="1:4" x14ac:dyDescent="0.2">
      <c r="A28" s="186" t="s">
        <v>1928</v>
      </c>
      <c r="B28" s="99" t="s">
        <v>275</v>
      </c>
      <c r="C28" s="147">
        <v>656.65</v>
      </c>
      <c r="D28" s="147">
        <v>656.65</v>
      </c>
    </row>
    <row r="29" spans="1:4" x14ac:dyDescent="0.2">
      <c r="A29" s="186" t="s">
        <v>1928</v>
      </c>
      <c r="B29" s="99" t="s">
        <v>276</v>
      </c>
      <c r="C29" s="147">
        <v>806.25</v>
      </c>
      <c r="D29" s="147">
        <v>806.25</v>
      </c>
    </row>
    <row r="30" spans="1:4" x14ac:dyDescent="0.2">
      <c r="A30" s="186" t="s">
        <v>1928</v>
      </c>
      <c r="B30" s="99" t="s">
        <v>277</v>
      </c>
      <c r="C30" s="147">
        <v>436.71</v>
      </c>
      <c r="D30" s="147">
        <v>436.71</v>
      </c>
    </row>
    <row r="31" spans="1:4" x14ac:dyDescent="0.2">
      <c r="A31" s="186" t="s">
        <v>1928</v>
      </c>
      <c r="B31" s="99" t="s">
        <v>278</v>
      </c>
      <c r="C31" s="147">
        <v>638.89</v>
      </c>
      <c r="D31" s="147">
        <v>638.89</v>
      </c>
    </row>
    <row r="32" spans="1:4" x14ac:dyDescent="0.2">
      <c r="A32" s="186" t="s">
        <v>1928</v>
      </c>
      <c r="B32" s="99" t="s">
        <v>279</v>
      </c>
      <c r="C32" s="147">
        <v>392.18</v>
      </c>
      <c r="D32" s="147">
        <v>392.18</v>
      </c>
    </row>
    <row r="33" spans="1:4" x14ac:dyDescent="0.2">
      <c r="A33" s="186" t="s">
        <v>1928</v>
      </c>
      <c r="B33" s="99" t="s">
        <v>383</v>
      </c>
      <c r="C33" s="147">
        <v>392.18</v>
      </c>
      <c r="D33" s="147">
        <v>392.18</v>
      </c>
    </row>
    <row r="34" spans="1:4" x14ac:dyDescent="0.2">
      <c r="A34" s="186" t="s">
        <v>1928</v>
      </c>
      <c r="B34" s="99" t="s">
        <v>1489</v>
      </c>
      <c r="C34" s="147">
        <v>392.18</v>
      </c>
      <c r="D34" s="147">
        <v>392.18</v>
      </c>
    </row>
    <row r="35" spans="1:4" x14ac:dyDescent="0.2">
      <c r="A35" s="186" t="s">
        <v>1928</v>
      </c>
      <c r="B35" s="99" t="s">
        <v>280</v>
      </c>
      <c r="C35" s="147">
        <v>317.36</v>
      </c>
      <c r="D35" s="147">
        <v>317.36</v>
      </c>
    </row>
    <row r="36" spans="1:4" x14ac:dyDescent="0.2">
      <c r="A36" s="186" t="s">
        <v>1928</v>
      </c>
      <c r="B36" s="99" t="s">
        <v>115</v>
      </c>
      <c r="C36" s="147">
        <v>513.87</v>
      </c>
      <c r="D36" s="147">
        <v>513.87</v>
      </c>
    </row>
    <row r="37" spans="1:4" x14ac:dyDescent="0.2">
      <c r="A37" s="186" t="s">
        <v>1928</v>
      </c>
      <c r="B37" s="99" t="s">
        <v>116</v>
      </c>
      <c r="C37" s="147">
        <v>305.61</v>
      </c>
      <c r="D37" s="147">
        <v>305.61</v>
      </c>
    </row>
    <row r="38" spans="1:4" x14ac:dyDescent="0.2">
      <c r="A38" s="186" t="s">
        <v>1928</v>
      </c>
      <c r="B38" s="99" t="s">
        <v>117</v>
      </c>
      <c r="C38" s="147">
        <v>261.98</v>
      </c>
      <c r="D38" s="147">
        <v>261.98</v>
      </c>
    </row>
    <row r="39" spans="1:4" x14ac:dyDescent="0.2">
      <c r="A39" s="186" t="s">
        <v>1928</v>
      </c>
      <c r="B39" s="99" t="s">
        <v>118</v>
      </c>
      <c r="C39" s="147">
        <v>365.56</v>
      </c>
      <c r="D39" s="147">
        <v>365.56</v>
      </c>
    </row>
    <row r="40" spans="1:4" x14ac:dyDescent="0.2">
      <c r="A40" s="186" t="s">
        <v>1928</v>
      </c>
      <c r="B40" s="99" t="s">
        <v>303</v>
      </c>
      <c r="C40" s="147">
        <v>669.93</v>
      </c>
      <c r="D40" s="147">
        <v>0</v>
      </c>
    </row>
    <row r="41" spans="1:4" x14ac:dyDescent="0.2">
      <c r="A41" s="186" t="s">
        <v>1928</v>
      </c>
      <c r="B41" s="99" t="s">
        <v>438</v>
      </c>
      <c r="C41" s="147">
        <v>742.82</v>
      </c>
      <c r="D41" s="147">
        <v>742.82</v>
      </c>
    </row>
    <row r="42" spans="1:4" ht="15" x14ac:dyDescent="0.2">
      <c r="A42" s="1370" t="s">
        <v>1505</v>
      </c>
      <c r="B42" s="1370"/>
      <c r="C42" s="1370"/>
      <c r="D42" s="1370"/>
    </row>
    <row r="43" spans="1:4" ht="15" customHeight="1" x14ac:dyDescent="0.2">
      <c r="A43" s="186" t="s">
        <v>427</v>
      </c>
      <c r="B43" s="101" t="s">
        <v>1506</v>
      </c>
      <c r="C43" s="590">
        <v>697.26</v>
      </c>
      <c r="D43" s="590">
        <v>697.26</v>
      </c>
    </row>
    <row r="44" spans="1:4" x14ac:dyDescent="0.2">
      <c r="A44" s="186" t="s">
        <v>1929</v>
      </c>
      <c r="B44" s="101" t="s">
        <v>1507</v>
      </c>
      <c r="C44" s="590">
        <v>890.75</v>
      </c>
      <c r="D44" s="590">
        <v>890.75</v>
      </c>
    </row>
    <row r="45" spans="1:4" ht="21" customHeight="1" x14ac:dyDescent="0.2">
      <c r="A45" s="1369" t="s">
        <v>1930</v>
      </c>
      <c r="B45" s="1369"/>
      <c r="C45" s="1369"/>
      <c r="D45" s="1369"/>
    </row>
    <row r="46" spans="1:4" ht="15" customHeight="1" x14ac:dyDescent="0.2">
      <c r="A46" s="186" t="s">
        <v>1931</v>
      </c>
      <c r="B46" s="99" t="s">
        <v>272</v>
      </c>
      <c r="C46" s="147">
        <v>371.82</v>
      </c>
      <c r="D46" s="147">
        <v>371.82</v>
      </c>
    </row>
    <row r="47" spans="1:4" x14ac:dyDescent="0.2">
      <c r="A47" s="186" t="s">
        <v>1931</v>
      </c>
      <c r="B47" s="99" t="s">
        <v>273</v>
      </c>
      <c r="C47" s="147">
        <v>0</v>
      </c>
      <c r="D47" s="147">
        <v>492.46</v>
      </c>
    </row>
    <row r="48" spans="1:4" x14ac:dyDescent="0.2">
      <c r="A48" s="186" t="s">
        <v>1931</v>
      </c>
      <c r="B48" s="99" t="s">
        <v>274</v>
      </c>
      <c r="C48" s="147">
        <v>326.55</v>
      </c>
      <c r="D48" s="147">
        <v>0</v>
      </c>
    </row>
    <row r="49" spans="1:4" x14ac:dyDescent="0.2">
      <c r="A49" s="186" t="s">
        <v>1931</v>
      </c>
      <c r="B49" s="99" t="s">
        <v>275</v>
      </c>
      <c r="C49" s="147">
        <v>671.8</v>
      </c>
      <c r="D49" s="147">
        <v>671.8</v>
      </c>
    </row>
    <row r="50" spans="1:4" x14ac:dyDescent="0.2">
      <c r="A50" s="186" t="s">
        <v>1931</v>
      </c>
      <c r="B50" s="99" t="s">
        <v>276</v>
      </c>
      <c r="C50" s="147">
        <v>618.66</v>
      </c>
      <c r="D50" s="147">
        <v>618.66</v>
      </c>
    </row>
    <row r="51" spans="1:4" x14ac:dyDescent="0.2">
      <c r="A51" s="186" t="s">
        <v>1931</v>
      </c>
      <c r="B51" s="99" t="s">
        <v>277</v>
      </c>
      <c r="C51" s="147">
        <v>387.4</v>
      </c>
      <c r="D51" s="147">
        <v>387.4</v>
      </c>
    </row>
    <row r="52" spans="1:4" x14ac:dyDescent="0.2">
      <c r="A52" s="186" t="s">
        <v>1931</v>
      </c>
      <c r="B52" s="99" t="s">
        <v>278</v>
      </c>
      <c r="C52" s="147">
        <v>490.24</v>
      </c>
      <c r="D52" s="147">
        <v>490.24</v>
      </c>
    </row>
    <row r="53" spans="1:4" x14ac:dyDescent="0.2">
      <c r="A53" s="186" t="s">
        <v>1931</v>
      </c>
      <c r="B53" s="99" t="s">
        <v>279</v>
      </c>
      <c r="C53" s="147">
        <v>347.89</v>
      </c>
      <c r="D53" s="147">
        <v>347.89</v>
      </c>
    </row>
    <row r="54" spans="1:4" x14ac:dyDescent="0.2">
      <c r="A54" s="186" t="s">
        <v>1931</v>
      </c>
      <c r="B54" s="99" t="s">
        <v>383</v>
      </c>
      <c r="C54" s="147">
        <v>347.89</v>
      </c>
      <c r="D54" s="147">
        <v>347.89</v>
      </c>
    </row>
    <row r="55" spans="1:4" x14ac:dyDescent="0.2">
      <c r="A55" s="186" t="s">
        <v>1931</v>
      </c>
      <c r="B55" s="99" t="s">
        <v>1489</v>
      </c>
      <c r="C55" s="147">
        <v>347.89</v>
      </c>
      <c r="D55" s="147">
        <v>347.89</v>
      </c>
    </row>
    <row r="56" spans="1:4" x14ac:dyDescent="0.2">
      <c r="A56" s="186" t="s">
        <v>1931</v>
      </c>
      <c r="B56" s="99" t="s">
        <v>280</v>
      </c>
      <c r="C56" s="147">
        <v>281.5</v>
      </c>
      <c r="D56" s="147">
        <v>281.5</v>
      </c>
    </row>
    <row r="57" spans="1:4" x14ac:dyDescent="0.2">
      <c r="A57" s="186" t="s">
        <v>1931</v>
      </c>
      <c r="B57" s="99" t="s">
        <v>115</v>
      </c>
      <c r="C57" s="147">
        <v>455.85</v>
      </c>
      <c r="D57" s="147">
        <v>455.85</v>
      </c>
    </row>
    <row r="58" spans="1:4" x14ac:dyDescent="0.2">
      <c r="A58" s="186" t="s">
        <v>1931</v>
      </c>
      <c r="B58" s="99" t="s">
        <v>116</v>
      </c>
      <c r="C58" s="147">
        <v>271.12</v>
      </c>
      <c r="D58" s="147">
        <v>271.12</v>
      </c>
    </row>
    <row r="59" spans="1:4" x14ac:dyDescent="0.2">
      <c r="A59" s="186" t="s">
        <v>1931</v>
      </c>
      <c r="B59" s="99" t="s">
        <v>117</v>
      </c>
      <c r="C59" s="147">
        <v>232.41</v>
      </c>
      <c r="D59" s="147">
        <v>232.41</v>
      </c>
    </row>
    <row r="60" spans="1:4" x14ac:dyDescent="0.2">
      <c r="A60" s="186" t="s">
        <v>1931</v>
      </c>
      <c r="B60" s="99" t="s">
        <v>118</v>
      </c>
      <c r="C60" s="147">
        <v>280.51</v>
      </c>
      <c r="D60" s="147">
        <v>280.51</v>
      </c>
    </row>
    <row r="61" spans="1:4" x14ac:dyDescent="0.2">
      <c r="A61" s="186" t="s">
        <v>1931</v>
      </c>
      <c r="B61" s="99" t="s">
        <v>303</v>
      </c>
      <c r="C61" s="147">
        <v>594.30999999999995</v>
      </c>
      <c r="D61" s="147"/>
    </row>
    <row r="62" spans="1:4" ht="20.25" customHeight="1" x14ac:dyDescent="0.2">
      <c r="A62" s="1370" t="s">
        <v>1498</v>
      </c>
      <c r="B62" s="1370"/>
      <c r="C62" s="1370"/>
      <c r="D62" s="1370"/>
    </row>
    <row r="63" spans="1:4" ht="15" customHeight="1" x14ac:dyDescent="0.2">
      <c r="A63" s="186" t="s">
        <v>151</v>
      </c>
      <c r="B63" s="99" t="s">
        <v>1499</v>
      </c>
      <c r="C63" s="103">
        <v>8190</v>
      </c>
      <c r="D63" s="103">
        <v>8190</v>
      </c>
    </row>
    <row r="64" spans="1:4" ht="30.75" customHeight="1" x14ac:dyDescent="0.2">
      <c r="A64" s="1370" t="s">
        <v>3311</v>
      </c>
      <c r="B64" s="1370"/>
      <c r="C64" s="1370"/>
      <c r="D64" s="1370"/>
    </row>
    <row r="65" spans="1:4" ht="25.5" x14ac:dyDescent="0.2">
      <c r="A65" s="186" t="s">
        <v>1932</v>
      </c>
      <c r="B65" s="102" t="s">
        <v>1494</v>
      </c>
      <c r="C65" s="187">
        <v>5125.37</v>
      </c>
      <c r="D65" s="187"/>
    </row>
    <row r="66" spans="1:4" ht="25.5" customHeight="1" x14ac:dyDescent="0.2">
      <c r="A66" s="186" t="s">
        <v>1933</v>
      </c>
      <c r="B66" s="102" t="s">
        <v>1495</v>
      </c>
      <c r="C66" s="187">
        <v>3684.5</v>
      </c>
      <c r="D66" s="187"/>
    </row>
    <row r="67" spans="1:4" ht="28.5" customHeight="1" x14ac:dyDescent="0.2">
      <c r="A67" s="186" t="s">
        <v>1934</v>
      </c>
      <c r="B67" s="102" t="s">
        <v>1496</v>
      </c>
      <c r="C67" s="187"/>
      <c r="D67" s="187">
        <v>1250.43</v>
      </c>
    </row>
    <row r="68" spans="1:4" ht="25.5" x14ac:dyDescent="0.2">
      <c r="A68" s="186" t="s">
        <v>1935</v>
      </c>
      <c r="B68" s="99" t="s">
        <v>1518</v>
      </c>
      <c r="C68" s="187"/>
      <c r="D68" s="187">
        <v>1511.7</v>
      </c>
    </row>
    <row r="69" spans="1:4" ht="25.5" x14ac:dyDescent="0.2">
      <c r="A69" s="186" t="s">
        <v>1936</v>
      </c>
      <c r="B69" s="99" t="s">
        <v>1519</v>
      </c>
      <c r="C69" s="187"/>
      <c r="D69" s="187">
        <v>2436.5300000000002</v>
      </c>
    </row>
    <row r="70" spans="1:4" ht="25.5" x14ac:dyDescent="0.2">
      <c r="A70" s="186" t="s">
        <v>140</v>
      </c>
      <c r="B70" s="99" t="s">
        <v>1791</v>
      </c>
      <c r="C70" s="187">
        <v>810.67</v>
      </c>
      <c r="D70" s="589"/>
    </row>
    <row r="71" spans="1:4" ht="43.5" customHeight="1" x14ac:dyDescent="0.2">
      <c r="A71" s="186" t="s">
        <v>503</v>
      </c>
      <c r="B71" s="101" t="s">
        <v>1937</v>
      </c>
      <c r="C71" s="187">
        <v>3178.98</v>
      </c>
      <c r="D71" s="589"/>
    </row>
    <row r="72" spans="1:4" ht="54" customHeight="1" x14ac:dyDescent="0.2">
      <c r="A72" s="186" t="s">
        <v>504</v>
      </c>
      <c r="B72" s="101" t="s">
        <v>1938</v>
      </c>
      <c r="C72" s="187">
        <v>2380.52</v>
      </c>
      <c r="D72" s="589"/>
    </row>
    <row r="73" spans="1:4" ht="25.5" x14ac:dyDescent="0.2">
      <c r="A73" s="186" t="s">
        <v>1939</v>
      </c>
      <c r="B73" s="99" t="s">
        <v>1497</v>
      </c>
      <c r="C73" s="187">
        <v>4273.75</v>
      </c>
      <c r="D73" s="187">
        <v>4273.75</v>
      </c>
    </row>
    <row r="74" spans="1:4" x14ac:dyDescent="0.2">
      <c r="A74" s="186" t="s">
        <v>1940</v>
      </c>
      <c r="B74" s="102" t="s">
        <v>3312</v>
      </c>
      <c r="C74" s="187">
        <v>8040.3</v>
      </c>
      <c r="D74" s="187">
        <v>8040.3</v>
      </c>
    </row>
    <row r="75" spans="1:4" ht="15" x14ac:dyDescent="0.2">
      <c r="A75" s="1370" t="s">
        <v>1509</v>
      </c>
      <c r="B75" s="1370"/>
      <c r="C75" s="1370"/>
      <c r="D75" s="1370"/>
    </row>
    <row r="76" spans="1:4" x14ac:dyDescent="0.2">
      <c r="A76" s="186" t="s">
        <v>285</v>
      </c>
      <c r="B76" s="101" t="s">
        <v>1510</v>
      </c>
      <c r="C76" s="590">
        <v>1003.02</v>
      </c>
      <c r="D76" s="590">
        <v>1308.02</v>
      </c>
    </row>
    <row r="77" spans="1:4" ht="14.25" customHeight="1" x14ac:dyDescent="0.2">
      <c r="A77" s="186" t="s">
        <v>286</v>
      </c>
      <c r="B77" s="101" t="s">
        <v>1778</v>
      </c>
      <c r="C77" s="590">
        <v>227.5</v>
      </c>
      <c r="D77" s="590">
        <v>227.5</v>
      </c>
    </row>
    <row r="78" spans="1:4" ht="22.5" customHeight="1" x14ac:dyDescent="0.2">
      <c r="A78" s="1370" t="s">
        <v>1941</v>
      </c>
      <c r="B78" s="1370"/>
      <c r="C78" s="1370"/>
      <c r="D78" s="1370"/>
    </row>
    <row r="79" spans="1:4" x14ac:dyDescent="0.2">
      <c r="A79" s="186" t="s">
        <v>1511</v>
      </c>
      <c r="B79" s="101" t="s">
        <v>1941</v>
      </c>
      <c r="C79" s="590">
        <v>221.47</v>
      </c>
      <c r="D79" s="590">
        <v>221.47</v>
      </c>
    </row>
    <row r="80" spans="1:4" ht="36.75" customHeight="1" x14ac:dyDescent="0.2">
      <c r="A80" s="1370" t="s">
        <v>3313</v>
      </c>
      <c r="B80" s="1370"/>
      <c r="C80" s="1370"/>
      <c r="D80" s="1370"/>
    </row>
    <row r="81" spans="1:4" ht="30.75" customHeight="1" x14ac:dyDescent="0.2">
      <c r="A81" s="186" t="s">
        <v>216</v>
      </c>
      <c r="B81" s="101" t="s">
        <v>1512</v>
      </c>
      <c r="C81" s="590">
        <v>171.8</v>
      </c>
      <c r="D81" s="590">
        <v>171.8</v>
      </c>
    </row>
    <row r="82" spans="1:4" ht="26.25" customHeight="1" x14ac:dyDescent="0.2">
      <c r="A82" s="186" t="s">
        <v>217</v>
      </c>
      <c r="B82" s="101" t="s">
        <v>1508</v>
      </c>
      <c r="C82" s="590">
        <v>418.36</v>
      </c>
      <c r="D82" s="590">
        <v>418.36</v>
      </c>
    </row>
    <row r="83" spans="1:4" ht="25.5" x14ac:dyDescent="0.2">
      <c r="A83" s="186" t="s">
        <v>218</v>
      </c>
      <c r="B83" s="101" t="s">
        <v>1513</v>
      </c>
      <c r="C83" s="590">
        <v>223.88</v>
      </c>
      <c r="D83" s="590">
        <v>223.88</v>
      </c>
    </row>
  </sheetData>
  <mergeCells count="11">
    <mergeCell ref="A45:D45"/>
    <mergeCell ref="A80:D80"/>
    <mergeCell ref="C1:D1"/>
    <mergeCell ref="A2:D2"/>
    <mergeCell ref="A4:D4"/>
    <mergeCell ref="A24:D24"/>
    <mergeCell ref="A42:D42"/>
    <mergeCell ref="A62:D62"/>
    <mergeCell ref="A64:D64"/>
    <mergeCell ref="A75:D75"/>
    <mergeCell ref="A78:D78"/>
  </mergeCells>
  <pageMargins left="0.51181102362204722" right="0.51181102362204722" top="0.74803149606299213" bottom="0.74803149606299213" header="0.31496062992125984" footer="0.31496062992125984"/>
  <pageSetup paperSize="9" scale="92" orientation="portrait" verticalDpi="0" r:id="rId1"/>
  <rowBreaks count="1" manualBreakCount="1">
    <brk id="54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view="pageBreakPreview" zoomScaleNormal="100" zoomScaleSheetLayoutView="100" workbookViewId="0">
      <pane xSplit="2" ySplit="1" topLeftCell="C59" activePane="bottomRight" state="frozen"/>
      <selection activeCell="Q21" sqref="Q21"/>
      <selection pane="topRight" activeCell="Q21" sqref="Q21"/>
      <selection pane="bottomLeft" activeCell="Q21" sqref="Q21"/>
      <selection pane="bottomRight" activeCell="J87" sqref="J87"/>
    </sheetView>
  </sheetViews>
  <sheetFormatPr defaultRowHeight="12.75" x14ac:dyDescent="0.2"/>
  <cols>
    <col min="1" max="1" width="9.140625" style="548" customWidth="1"/>
    <col min="2" max="2" width="31.42578125" style="842" customWidth="1"/>
    <col min="3" max="3" width="9.28515625" style="841" customWidth="1"/>
    <col min="4" max="4" width="8.5703125" style="841" customWidth="1"/>
    <col min="5" max="5" width="8.85546875" style="977" customWidth="1"/>
    <col min="6" max="6" width="10.85546875" style="977" customWidth="1"/>
    <col min="7" max="193" width="9.140625" style="841"/>
    <col min="194" max="194" width="7.140625" style="841" customWidth="1"/>
    <col min="195" max="195" width="40.5703125" style="841" customWidth="1"/>
    <col min="196" max="196" width="18.85546875" style="841" bestFit="1" customWidth="1"/>
    <col min="197" max="197" width="10.140625" style="841" customWidth="1"/>
    <col min="198" max="198" width="11.42578125" style="841" bestFit="1" customWidth="1"/>
    <col min="199" max="449" width="9.140625" style="841"/>
    <col min="450" max="450" width="7.140625" style="841" customWidth="1"/>
    <col min="451" max="451" width="40.5703125" style="841" customWidth="1"/>
    <col min="452" max="452" width="18.85546875" style="841" bestFit="1" customWidth="1"/>
    <col min="453" max="453" width="10.140625" style="841" customWidth="1"/>
    <col min="454" max="454" width="11.42578125" style="841" bestFit="1" customWidth="1"/>
    <col min="455" max="705" width="9.140625" style="841"/>
    <col min="706" max="706" width="7.140625" style="841" customWidth="1"/>
    <col min="707" max="707" width="40.5703125" style="841" customWidth="1"/>
    <col min="708" max="708" width="18.85546875" style="841" bestFit="1" customWidth="1"/>
    <col min="709" max="709" width="10.140625" style="841" customWidth="1"/>
    <col min="710" max="710" width="11.42578125" style="841" bestFit="1" customWidth="1"/>
    <col min="711" max="961" width="9.140625" style="841"/>
    <col min="962" max="962" width="7.140625" style="841" customWidth="1"/>
    <col min="963" max="963" width="40.5703125" style="841" customWidth="1"/>
    <col min="964" max="964" width="18.85546875" style="841" bestFit="1" customWidth="1"/>
    <col min="965" max="965" width="10.140625" style="841" customWidth="1"/>
    <col min="966" max="966" width="11.42578125" style="841" bestFit="1" customWidth="1"/>
    <col min="967" max="1217" width="9.140625" style="841"/>
    <col min="1218" max="1218" width="7.140625" style="841" customWidth="1"/>
    <col min="1219" max="1219" width="40.5703125" style="841" customWidth="1"/>
    <col min="1220" max="1220" width="18.85546875" style="841" bestFit="1" customWidth="1"/>
    <col min="1221" max="1221" width="10.140625" style="841" customWidth="1"/>
    <col min="1222" max="1222" width="11.42578125" style="841" bestFit="1" customWidth="1"/>
    <col min="1223" max="1473" width="9.140625" style="841"/>
    <col min="1474" max="1474" width="7.140625" style="841" customWidth="1"/>
    <col min="1475" max="1475" width="40.5703125" style="841" customWidth="1"/>
    <col min="1476" max="1476" width="18.85546875" style="841" bestFit="1" customWidth="1"/>
    <col min="1477" max="1477" width="10.140625" style="841" customWidth="1"/>
    <col min="1478" max="1478" width="11.42578125" style="841" bestFit="1" customWidth="1"/>
    <col min="1479" max="1729" width="9.140625" style="841"/>
    <col min="1730" max="1730" width="7.140625" style="841" customWidth="1"/>
    <col min="1731" max="1731" width="40.5703125" style="841" customWidth="1"/>
    <col min="1732" max="1732" width="18.85546875" style="841" bestFit="1" customWidth="1"/>
    <col min="1733" max="1733" width="10.140625" style="841" customWidth="1"/>
    <col min="1734" max="1734" width="11.42578125" style="841" bestFit="1" customWidth="1"/>
    <col min="1735" max="1985" width="9.140625" style="841"/>
    <col min="1986" max="1986" width="7.140625" style="841" customWidth="1"/>
    <col min="1987" max="1987" width="40.5703125" style="841" customWidth="1"/>
    <col min="1988" max="1988" width="18.85546875" style="841" bestFit="1" customWidth="1"/>
    <col min="1989" max="1989" width="10.140625" style="841" customWidth="1"/>
    <col min="1990" max="1990" width="11.42578125" style="841" bestFit="1" customWidth="1"/>
    <col min="1991" max="2241" width="9.140625" style="841"/>
    <col min="2242" max="2242" width="7.140625" style="841" customWidth="1"/>
    <col min="2243" max="2243" width="40.5703125" style="841" customWidth="1"/>
    <col min="2244" max="2244" width="18.85546875" style="841" bestFit="1" customWidth="1"/>
    <col min="2245" max="2245" width="10.140625" style="841" customWidth="1"/>
    <col min="2246" max="2246" width="11.42578125" style="841" bestFit="1" customWidth="1"/>
    <col min="2247" max="2497" width="9.140625" style="841"/>
    <col min="2498" max="2498" width="7.140625" style="841" customWidth="1"/>
    <col min="2499" max="2499" width="40.5703125" style="841" customWidth="1"/>
    <col min="2500" max="2500" width="18.85546875" style="841" bestFit="1" customWidth="1"/>
    <col min="2501" max="2501" width="10.140625" style="841" customWidth="1"/>
    <col min="2502" max="2502" width="11.42578125" style="841" bestFit="1" customWidth="1"/>
    <col min="2503" max="2753" width="9.140625" style="841"/>
    <col min="2754" max="2754" width="7.140625" style="841" customWidth="1"/>
    <col min="2755" max="2755" width="40.5703125" style="841" customWidth="1"/>
    <col min="2756" max="2756" width="18.85546875" style="841" bestFit="1" customWidth="1"/>
    <col min="2757" max="2757" width="10.140625" style="841" customWidth="1"/>
    <col min="2758" max="2758" width="11.42578125" style="841" bestFit="1" customWidth="1"/>
    <col min="2759" max="3009" width="9.140625" style="841"/>
    <col min="3010" max="3010" width="7.140625" style="841" customWidth="1"/>
    <col min="3011" max="3011" width="40.5703125" style="841" customWidth="1"/>
    <col min="3012" max="3012" width="18.85546875" style="841" bestFit="1" customWidth="1"/>
    <col min="3013" max="3013" width="10.140625" style="841" customWidth="1"/>
    <col min="3014" max="3014" width="11.42578125" style="841" bestFit="1" customWidth="1"/>
    <col min="3015" max="3265" width="9.140625" style="841"/>
    <col min="3266" max="3266" width="7.140625" style="841" customWidth="1"/>
    <col min="3267" max="3267" width="40.5703125" style="841" customWidth="1"/>
    <col min="3268" max="3268" width="18.85546875" style="841" bestFit="1" customWidth="1"/>
    <col min="3269" max="3269" width="10.140625" style="841" customWidth="1"/>
    <col min="3270" max="3270" width="11.42578125" style="841" bestFit="1" customWidth="1"/>
    <col min="3271" max="3521" width="9.140625" style="841"/>
    <col min="3522" max="3522" width="7.140625" style="841" customWidth="1"/>
    <col min="3523" max="3523" width="40.5703125" style="841" customWidth="1"/>
    <col min="3524" max="3524" width="18.85546875" style="841" bestFit="1" customWidth="1"/>
    <col min="3525" max="3525" width="10.140625" style="841" customWidth="1"/>
    <col min="3526" max="3526" width="11.42578125" style="841" bestFit="1" customWidth="1"/>
    <col min="3527" max="3777" width="9.140625" style="841"/>
    <col min="3778" max="3778" width="7.140625" style="841" customWidth="1"/>
    <col min="3779" max="3779" width="40.5703125" style="841" customWidth="1"/>
    <col min="3780" max="3780" width="18.85546875" style="841" bestFit="1" customWidth="1"/>
    <col min="3781" max="3781" width="10.140625" style="841" customWidth="1"/>
    <col min="3782" max="3782" width="11.42578125" style="841" bestFit="1" customWidth="1"/>
    <col min="3783" max="4033" width="9.140625" style="841"/>
    <col min="4034" max="4034" width="7.140625" style="841" customWidth="1"/>
    <col min="4035" max="4035" width="40.5703125" style="841" customWidth="1"/>
    <col min="4036" max="4036" width="18.85546875" style="841" bestFit="1" customWidth="1"/>
    <col min="4037" max="4037" width="10.140625" style="841" customWidth="1"/>
    <col min="4038" max="4038" width="11.42578125" style="841" bestFit="1" customWidth="1"/>
    <col min="4039" max="4289" width="9.140625" style="841"/>
    <col min="4290" max="4290" width="7.140625" style="841" customWidth="1"/>
    <col min="4291" max="4291" width="40.5703125" style="841" customWidth="1"/>
    <col min="4292" max="4292" width="18.85546875" style="841" bestFit="1" customWidth="1"/>
    <col min="4293" max="4293" width="10.140625" style="841" customWidth="1"/>
    <col min="4294" max="4294" width="11.42578125" style="841" bestFit="1" customWidth="1"/>
    <col min="4295" max="4545" width="9.140625" style="841"/>
    <col min="4546" max="4546" width="7.140625" style="841" customWidth="1"/>
    <col min="4547" max="4547" width="40.5703125" style="841" customWidth="1"/>
    <col min="4548" max="4548" width="18.85546875" style="841" bestFit="1" customWidth="1"/>
    <col min="4549" max="4549" width="10.140625" style="841" customWidth="1"/>
    <col min="4550" max="4550" width="11.42578125" style="841" bestFit="1" customWidth="1"/>
    <col min="4551" max="4801" width="9.140625" style="841"/>
    <col min="4802" max="4802" width="7.140625" style="841" customWidth="1"/>
    <col min="4803" max="4803" width="40.5703125" style="841" customWidth="1"/>
    <col min="4804" max="4804" width="18.85546875" style="841" bestFit="1" customWidth="1"/>
    <col min="4805" max="4805" width="10.140625" style="841" customWidth="1"/>
    <col min="4806" max="4806" width="11.42578125" style="841" bestFit="1" customWidth="1"/>
    <col min="4807" max="5057" width="9.140625" style="841"/>
    <col min="5058" max="5058" width="7.140625" style="841" customWidth="1"/>
    <col min="5059" max="5059" width="40.5703125" style="841" customWidth="1"/>
    <col min="5060" max="5060" width="18.85546875" style="841" bestFit="1" customWidth="1"/>
    <col min="5061" max="5061" width="10.140625" style="841" customWidth="1"/>
    <col min="5062" max="5062" width="11.42578125" style="841" bestFit="1" customWidth="1"/>
    <col min="5063" max="5313" width="9.140625" style="841"/>
    <col min="5314" max="5314" width="7.140625" style="841" customWidth="1"/>
    <col min="5315" max="5315" width="40.5703125" style="841" customWidth="1"/>
    <col min="5316" max="5316" width="18.85546875" style="841" bestFit="1" customWidth="1"/>
    <col min="5317" max="5317" width="10.140625" style="841" customWidth="1"/>
    <col min="5318" max="5318" width="11.42578125" style="841" bestFit="1" customWidth="1"/>
    <col min="5319" max="5569" width="9.140625" style="841"/>
    <col min="5570" max="5570" width="7.140625" style="841" customWidth="1"/>
    <col min="5571" max="5571" width="40.5703125" style="841" customWidth="1"/>
    <col min="5572" max="5572" width="18.85546875" style="841" bestFit="1" customWidth="1"/>
    <col min="5573" max="5573" width="10.140625" style="841" customWidth="1"/>
    <col min="5574" max="5574" width="11.42578125" style="841" bestFit="1" customWidth="1"/>
    <col min="5575" max="5825" width="9.140625" style="841"/>
    <col min="5826" max="5826" width="7.140625" style="841" customWidth="1"/>
    <col min="5827" max="5827" width="40.5703125" style="841" customWidth="1"/>
    <col min="5828" max="5828" width="18.85546875" style="841" bestFit="1" customWidth="1"/>
    <col min="5829" max="5829" width="10.140625" style="841" customWidth="1"/>
    <col min="5830" max="5830" width="11.42578125" style="841" bestFit="1" customWidth="1"/>
    <col min="5831" max="6081" width="9.140625" style="841"/>
    <col min="6082" max="6082" width="7.140625" style="841" customWidth="1"/>
    <col min="6083" max="6083" width="40.5703125" style="841" customWidth="1"/>
    <col min="6084" max="6084" width="18.85546875" style="841" bestFit="1" customWidth="1"/>
    <col min="6085" max="6085" width="10.140625" style="841" customWidth="1"/>
    <col min="6086" max="6086" width="11.42578125" style="841" bestFit="1" customWidth="1"/>
    <col min="6087" max="6337" width="9.140625" style="841"/>
    <col min="6338" max="6338" width="7.140625" style="841" customWidth="1"/>
    <col min="6339" max="6339" width="40.5703125" style="841" customWidth="1"/>
    <col min="6340" max="6340" width="18.85546875" style="841" bestFit="1" customWidth="1"/>
    <col min="6341" max="6341" width="10.140625" style="841" customWidth="1"/>
    <col min="6342" max="6342" width="11.42578125" style="841" bestFit="1" customWidth="1"/>
    <col min="6343" max="6593" width="9.140625" style="841"/>
    <col min="6594" max="6594" width="7.140625" style="841" customWidth="1"/>
    <col min="6595" max="6595" width="40.5703125" style="841" customWidth="1"/>
    <col min="6596" max="6596" width="18.85546875" style="841" bestFit="1" customWidth="1"/>
    <col min="6597" max="6597" width="10.140625" style="841" customWidth="1"/>
    <col min="6598" max="6598" width="11.42578125" style="841" bestFit="1" customWidth="1"/>
    <col min="6599" max="6849" width="9.140625" style="841"/>
    <col min="6850" max="6850" width="7.140625" style="841" customWidth="1"/>
    <col min="6851" max="6851" width="40.5703125" style="841" customWidth="1"/>
    <col min="6852" max="6852" width="18.85546875" style="841" bestFit="1" customWidth="1"/>
    <col min="6853" max="6853" width="10.140625" style="841" customWidth="1"/>
    <col min="6854" max="6854" width="11.42578125" style="841" bestFit="1" customWidth="1"/>
    <col min="6855" max="7105" width="9.140625" style="841"/>
    <col min="7106" max="7106" width="7.140625" style="841" customWidth="1"/>
    <col min="7107" max="7107" width="40.5703125" style="841" customWidth="1"/>
    <col min="7108" max="7108" width="18.85546875" style="841" bestFit="1" customWidth="1"/>
    <col min="7109" max="7109" width="10.140625" style="841" customWidth="1"/>
    <col min="7110" max="7110" width="11.42578125" style="841" bestFit="1" customWidth="1"/>
    <col min="7111" max="7361" width="9.140625" style="841"/>
    <col min="7362" max="7362" width="7.140625" style="841" customWidth="1"/>
    <col min="7363" max="7363" width="40.5703125" style="841" customWidth="1"/>
    <col min="7364" max="7364" width="18.85546875" style="841" bestFit="1" customWidth="1"/>
    <col min="7365" max="7365" width="10.140625" style="841" customWidth="1"/>
    <col min="7366" max="7366" width="11.42578125" style="841" bestFit="1" customWidth="1"/>
    <col min="7367" max="7617" width="9.140625" style="841"/>
    <col min="7618" max="7618" width="7.140625" style="841" customWidth="1"/>
    <col min="7619" max="7619" width="40.5703125" style="841" customWidth="1"/>
    <col min="7620" max="7620" width="18.85546875" style="841" bestFit="1" customWidth="1"/>
    <col min="7621" max="7621" width="10.140625" style="841" customWidth="1"/>
    <col min="7622" max="7622" width="11.42578125" style="841" bestFit="1" customWidth="1"/>
    <col min="7623" max="7873" width="9.140625" style="841"/>
    <col min="7874" max="7874" width="7.140625" style="841" customWidth="1"/>
    <col min="7875" max="7875" width="40.5703125" style="841" customWidth="1"/>
    <col min="7876" max="7876" width="18.85546875" style="841" bestFit="1" customWidth="1"/>
    <col min="7877" max="7877" width="10.140625" style="841" customWidth="1"/>
    <col min="7878" max="7878" width="11.42578125" style="841" bestFit="1" customWidth="1"/>
    <col min="7879" max="8129" width="9.140625" style="841"/>
    <col min="8130" max="8130" width="7.140625" style="841" customWidth="1"/>
    <col min="8131" max="8131" width="40.5703125" style="841" customWidth="1"/>
    <col min="8132" max="8132" width="18.85546875" style="841" bestFit="1" customWidth="1"/>
    <col min="8133" max="8133" width="10.140625" style="841" customWidth="1"/>
    <col min="8134" max="8134" width="11.42578125" style="841" bestFit="1" customWidth="1"/>
    <col min="8135" max="8385" width="9.140625" style="841"/>
    <col min="8386" max="8386" width="7.140625" style="841" customWidth="1"/>
    <col min="8387" max="8387" width="40.5703125" style="841" customWidth="1"/>
    <col min="8388" max="8388" width="18.85546875" style="841" bestFit="1" customWidth="1"/>
    <col min="8389" max="8389" width="10.140625" style="841" customWidth="1"/>
    <col min="8390" max="8390" width="11.42578125" style="841" bestFit="1" customWidth="1"/>
    <col min="8391" max="8641" width="9.140625" style="841"/>
    <col min="8642" max="8642" width="7.140625" style="841" customWidth="1"/>
    <col min="8643" max="8643" width="40.5703125" style="841" customWidth="1"/>
    <col min="8644" max="8644" width="18.85546875" style="841" bestFit="1" customWidth="1"/>
    <col min="8645" max="8645" width="10.140625" style="841" customWidth="1"/>
    <col min="8646" max="8646" width="11.42578125" style="841" bestFit="1" customWidth="1"/>
    <col min="8647" max="8897" width="9.140625" style="841"/>
    <col min="8898" max="8898" width="7.140625" style="841" customWidth="1"/>
    <col min="8899" max="8899" width="40.5703125" style="841" customWidth="1"/>
    <col min="8900" max="8900" width="18.85546875" style="841" bestFit="1" customWidth="1"/>
    <col min="8901" max="8901" width="10.140625" style="841" customWidth="1"/>
    <col min="8902" max="8902" width="11.42578125" style="841" bestFit="1" customWidth="1"/>
    <col min="8903" max="9153" width="9.140625" style="841"/>
    <col min="9154" max="9154" width="7.140625" style="841" customWidth="1"/>
    <col min="9155" max="9155" width="40.5703125" style="841" customWidth="1"/>
    <col min="9156" max="9156" width="18.85546875" style="841" bestFit="1" customWidth="1"/>
    <col min="9157" max="9157" width="10.140625" style="841" customWidth="1"/>
    <col min="9158" max="9158" width="11.42578125" style="841" bestFit="1" customWidth="1"/>
    <col min="9159" max="9409" width="9.140625" style="841"/>
    <col min="9410" max="9410" width="7.140625" style="841" customWidth="1"/>
    <col min="9411" max="9411" width="40.5703125" style="841" customWidth="1"/>
    <col min="9412" max="9412" width="18.85546875" style="841" bestFit="1" customWidth="1"/>
    <col min="9413" max="9413" width="10.140625" style="841" customWidth="1"/>
    <col min="9414" max="9414" width="11.42578125" style="841" bestFit="1" customWidth="1"/>
    <col min="9415" max="9665" width="9.140625" style="841"/>
    <col min="9666" max="9666" width="7.140625" style="841" customWidth="1"/>
    <col min="9667" max="9667" width="40.5703125" style="841" customWidth="1"/>
    <col min="9668" max="9668" width="18.85546875" style="841" bestFit="1" customWidth="1"/>
    <col min="9669" max="9669" width="10.140625" style="841" customWidth="1"/>
    <col min="9670" max="9670" width="11.42578125" style="841" bestFit="1" customWidth="1"/>
    <col min="9671" max="9921" width="9.140625" style="841"/>
    <col min="9922" max="9922" width="7.140625" style="841" customWidth="1"/>
    <col min="9923" max="9923" width="40.5703125" style="841" customWidth="1"/>
    <col min="9924" max="9924" width="18.85546875" style="841" bestFit="1" customWidth="1"/>
    <col min="9925" max="9925" width="10.140625" style="841" customWidth="1"/>
    <col min="9926" max="9926" width="11.42578125" style="841" bestFit="1" customWidth="1"/>
    <col min="9927" max="10177" width="9.140625" style="841"/>
    <col min="10178" max="10178" width="7.140625" style="841" customWidth="1"/>
    <col min="10179" max="10179" width="40.5703125" style="841" customWidth="1"/>
    <col min="10180" max="10180" width="18.85546875" style="841" bestFit="1" customWidth="1"/>
    <col min="10181" max="10181" width="10.140625" style="841" customWidth="1"/>
    <col min="10182" max="10182" width="11.42578125" style="841" bestFit="1" customWidth="1"/>
    <col min="10183" max="10433" width="9.140625" style="841"/>
    <col min="10434" max="10434" width="7.140625" style="841" customWidth="1"/>
    <col min="10435" max="10435" width="40.5703125" style="841" customWidth="1"/>
    <col min="10436" max="10436" width="18.85546875" style="841" bestFit="1" customWidth="1"/>
    <col min="10437" max="10437" width="10.140625" style="841" customWidth="1"/>
    <col min="10438" max="10438" width="11.42578125" style="841" bestFit="1" customWidth="1"/>
    <col min="10439" max="10689" width="9.140625" style="841"/>
    <col min="10690" max="10690" width="7.140625" style="841" customWidth="1"/>
    <col min="10691" max="10691" width="40.5703125" style="841" customWidth="1"/>
    <col min="10692" max="10692" width="18.85546875" style="841" bestFit="1" customWidth="1"/>
    <col min="10693" max="10693" width="10.140625" style="841" customWidth="1"/>
    <col min="10694" max="10694" width="11.42578125" style="841" bestFit="1" customWidth="1"/>
    <col min="10695" max="10945" width="9.140625" style="841"/>
    <col min="10946" max="10946" width="7.140625" style="841" customWidth="1"/>
    <col min="10947" max="10947" width="40.5703125" style="841" customWidth="1"/>
    <col min="10948" max="10948" width="18.85546875" style="841" bestFit="1" customWidth="1"/>
    <col min="10949" max="10949" width="10.140625" style="841" customWidth="1"/>
    <col min="10950" max="10950" width="11.42578125" style="841" bestFit="1" customWidth="1"/>
    <col min="10951" max="11201" width="9.140625" style="841"/>
    <col min="11202" max="11202" width="7.140625" style="841" customWidth="1"/>
    <col min="11203" max="11203" width="40.5703125" style="841" customWidth="1"/>
    <col min="11204" max="11204" width="18.85546875" style="841" bestFit="1" customWidth="1"/>
    <col min="11205" max="11205" width="10.140625" style="841" customWidth="1"/>
    <col min="11206" max="11206" width="11.42578125" style="841" bestFit="1" customWidth="1"/>
    <col min="11207" max="11457" width="9.140625" style="841"/>
    <col min="11458" max="11458" width="7.140625" style="841" customWidth="1"/>
    <col min="11459" max="11459" width="40.5703125" style="841" customWidth="1"/>
    <col min="11460" max="11460" width="18.85546875" style="841" bestFit="1" customWidth="1"/>
    <col min="11461" max="11461" width="10.140625" style="841" customWidth="1"/>
    <col min="11462" max="11462" width="11.42578125" style="841" bestFit="1" customWidth="1"/>
    <col min="11463" max="11713" width="9.140625" style="841"/>
    <col min="11714" max="11714" width="7.140625" style="841" customWidth="1"/>
    <col min="11715" max="11715" width="40.5703125" style="841" customWidth="1"/>
    <col min="11716" max="11716" width="18.85546875" style="841" bestFit="1" customWidth="1"/>
    <col min="11717" max="11717" width="10.140625" style="841" customWidth="1"/>
    <col min="11718" max="11718" width="11.42578125" style="841" bestFit="1" customWidth="1"/>
    <col min="11719" max="11969" width="9.140625" style="841"/>
    <col min="11970" max="11970" width="7.140625" style="841" customWidth="1"/>
    <col min="11971" max="11971" width="40.5703125" style="841" customWidth="1"/>
    <col min="11972" max="11972" width="18.85546875" style="841" bestFit="1" customWidth="1"/>
    <col min="11973" max="11973" width="10.140625" style="841" customWidth="1"/>
    <col min="11974" max="11974" width="11.42578125" style="841" bestFit="1" customWidth="1"/>
    <col min="11975" max="12225" width="9.140625" style="841"/>
    <col min="12226" max="12226" width="7.140625" style="841" customWidth="1"/>
    <col min="12227" max="12227" width="40.5703125" style="841" customWidth="1"/>
    <col min="12228" max="12228" width="18.85546875" style="841" bestFit="1" customWidth="1"/>
    <col min="12229" max="12229" width="10.140625" style="841" customWidth="1"/>
    <col min="12230" max="12230" width="11.42578125" style="841" bestFit="1" customWidth="1"/>
    <col min="12231" max="12481" width="9.140625" style="841"/>
    <col min="12482" max="12482" width="7.140625" style="841" customWidth="1"/>
    <col min="12483" max="12483" width="40.5703125" style="841" customWidth="1"/>
    <col min="12484" max="12484" width="18.85546875" style="841" bestFit="1" customWidth="1"/>
    <col min="12485" max="12485" width="10.140625" style="841" customWidth="1"/>
    <col min="12486" max="12486" width="11.42578125" style="841" bestFit="1" customWidth="1"/>
    <col min="12487" max="12737" width="9.140625" style="841"/>
    <col min="12738" max="12738" width="7.140625" style="841" customWidth="1"/>
    <col min="12739" max="12739" width="40.5703125" style="841" customWidth="1"/>
    <col min="12740" max="12740" width="18.85546875" style="841" bestFit="1" customWidth="1"/>
    <col min="12741" max="12741" width="10.140625" style="841" customWidth="1"/>
    <col min="12742" max="12742" width="11.42578125" style="841" bestFit="1" customWidth="1"/>
    <col min="12743" max="12993" width="9.140625" style="841"/>
    <col min="12994" max="12994" width="7.140625" style="841" customWidth="1"/>
    <col min="12995" max="12995" width="40.5703125" style="841" customWidth="1"/>
    <col min="12996" max="12996" width="18.85546875" style="841" bestFit="1" customWidth="1"/>
    <col min="12997" max="12997" width="10.140625" style="841" customWidth="1"/>
    <col min="12998" max="12998" width="11.42578125" style="841" bestFit="1" customWidth="1"/>
    <col min="12999" max="13249" width="9.140625" style="841"/>
    <col min="13250" max="13250" width="7.140625" style="841" customWidth="1"/>
    <col min="13251" max="13251" width="40.5703125" style="841" customWidth="1"/>
    <col min="13252" max="13252" width="18.85546875" style="841" bestFit="1" customWidth="1"/>
    <col min="13253" max="13253" width="10.140625" style="841" customWidth="1"/>
    <col min="13254" max="13254" width="11.42578125" style="841" bestFit="1" customWidth="1"/>
    <col min="13255" max="13505" width="9.140625" style="841"/>
    <col min="13506" max="13506" width="7.140625" style="841" customWidth="1"/>
    <col min="13507" max="13507" width="40.5703125" style="841" customWidth="1"/>
    <col min="13508" max="13508" width="18.85546875" style="841" bestFit="1" customWidth="1"/>
    <col min="13509" max="13509" width="10.140625" style="841" customWidth="1"/>
    <col min="13510" max="13510" width="11.42578125" style="841" bestFit="1" customWidth="1"/>
    <col min="13511" max="13761" width="9.140625" style="841"/>
    <col min="13762" max="13762" width="7.140625" style="841" customWidth="1"/>
    <col min="13763" max="13763" width="40.5703125" style="841" customWidth="1"/>
    <col min="13764" max="13764" width="18.85546875" style="841" bestFit="1" customWidth="1"/>
    <col min="13765" max="13765" width="10.140625" style="841" customWidth="1"/>
    <col min="13766" max="13766" width="11.42578125" style="841" bestFit="1" customWidth="1"/>
    <col min="13767" max="14017" width="9.140625" style="841"/>
    <col min="14018" max="14018" width="7.140625" style="841" customWidth="1"/>
    <col min="14019" max="14019" width="40.5703125" style="841" customWidth="1"/>
    <col min="14020" max="14020" width="18.85546875" style="841" bestFit="1" customWidth="1"/>
    <col min="14021" max="14021" width="10.140625" style="841" customWidth="1"/>
    <col min="14022" max="14022" width="11.42578125" style="841" bestFit="1" customWidth="1"/>
    <col min="14023" max="14273" width="9.140625" style="841"/>
    <col min="14274" max="14274" width="7.140625" style="841" customWidth="1"/>
    <col min="14275" max="14275" width="40.5703125" style="841" customWidth="1"/>
    <col min="14276" max="14276" width="18.85546875" style="841" bestFit="1" customWidth="1"/>
    <col min="14277" max="14277" width="10.140625" style="841" customWidth="1"/>
    <col min="14278" max="14278" width="11.42578125" style="841" bestFit="1" customWidth="1"/>
    <col min="14279" max="14529" width="9.140625" style="841"/>
    <col min="14530" max="14530" width="7.140625" style="841" customWidth="1"/>
    <col min="14531" max="14531" width="40.5703125" style="841" customWidth="1"/>
    <col min="14532" max="14532" width="18.85546875" style="841" bestFit="1" customWidth="1"/>
    <col min="14533" max="14533" width="10.140625" style="841" customWidth="1"/>
    <col min="14534" max="14534" width="11.42578125" style="841" bestFit="1" customWidth="1"/>
    <col min="14535" max="14785" width="9.140625" style="841"/>
    <col min="14786" max="14786" width="7.140625" style="841" customWidth="1"/>
    <col min="14787" max="14787" width="40.5703125" style="841" customWidth="1"/>
    <col min="14788" max="14788" width="18.85546875" style="841" bestFit="1" customWidth="1"/>
    <col min="14789" max="14789" width="10.140625" style="841" customWidth="1"/>
    <col min="14790" max="14790" width="11.42578125" style="841" bestFit="1" customWidth="1"/>
    <col min="14791" max="15041" width="9.140625" style="841"/>
    <col min="15042" max="15042" width="7.140625" style="841" customWidth="1"/>
    <col min="15043" max="15043" width="40.5703125" style="841" customWidth="1"/>
    <col min="15044" max="15044" width="18.85546875" style="841" bestFit="1" customWidth="1"/>
    <col min="15045" max="15045" width="10.140625" style="841" customWidth="1"/>
    <col min="15046" max="15046" width="11.42578125" style="841" bestFit="1" customWidth="1"/>
    <col min="15047" max="15297" width="9.140625" style="841"/>
    <col min="15298" max="15298" width="7.140625" style="841" customWidth="1"/>
    <col min="15299" max="15299" width="40.5703125" style="841" customWidth="1"/>
    <col min="15300" max="15300" width="18.85546875" style="841" bestFit="1" customWidth="1"/>
    <col min="15301" max="15301" width="10.140625" style="841" customWidth="1"/>
    <col min="15302" max="15302" width="11.42578125" style="841" bestFit="1" customWidth="1"/>
    <col min="15303" max="15553" width="9.140625" style="841"/>
    <col min="15554" max="15554" width="7.140625" style="841" customWidth="1"/>
    <col min="15555" max="15555" width="40.5703125" style="841" customWidth="1"/>
    <col min="15556" max="15556" width="18.85546875" style="841" bestFit="1" customWidth="1"/>
    <col min="15557" max="15557" width="10.140625" style="841" customWidth="1"/>
    <col min="15558" max="15558" width="11.42578125" style="841" bestFit="1" customWidth="1"/>
    <col min="15559" max="15809" width="9.140625" style="841"/>
    <col min="15810" max="15810" width="7.140625" style="841" customWidth="1"/>
    <col min="15811" max="15811" width="40.5703125" style="841" customWidth="1"/>
    <col min="15812" max="15812" width="18.85546875" style="841" bestFit="1" customWidth="1"/>
    <col min="15813" max="15813" width="10.140625" style="841" customWidth="1"/>
    <col min="15814" max="15814" width="11.42578125" style="841" bestFit="1" customWidth="1"/>
    <col min="15815" max="16065" width="9.140625" style="841"/>
    <col min="16066" max="16066" width="7.140625" style="841" customWidth="1"/>
    <col min="16067" max="16067" width="40.5703125" style="841" customWidth="1"/>
    <col min="16068" max="16068" width="18.85546875" style="841" bestFit="1" customWidth="1"/>
    <col min="16069" max="16069" width="10.140625" style="841" customWidth="1"/>
    <col min="16070" max="16070" width="11.42578125" style="841" bestFit="1" customWidth="1"/>
    <col min="16071" max="16384" width="9.140625" style="841"/>
  </cols>
  <sheetData>
    <row r="1" spans="1:8" ht="63" customHeight="1" x14ac:dyDescent="0.2">
      <c r="A1" s="968">
        <v>3381.41</v>
      </c>
      <c r="B1" s="969"/>
      <c r="C1" s="842"/>
      <c r="D1" s="842"/>
      <c r="E1" s="1100" t="s">
        <v>3304</v>
      </c>
      <c r="F1" s="1100"/>
      <c r="G1" s="1100"/>
      <c r="H1" s="1100"/>
    </row>
    <row r="2" spans="1:8" ht="54.75" customHeight="1" x14ac:dyDescent="0.2">
      <c r="A2" s="1373" t="s">
        <v>4999</v>
      </c>
      <c r="B2" s="1373"/>
      <c r="C2" s="1373"/>
      <c r="D2" s="1373"/>
      <c r="E2" s="1373"/>
      <c r="F2" s="1373"/>
      <c r="G2" s="1373"/>
      <c r="H2" s="1373"/>
    </row>
    <row r="3" spans="1:8" ht="51" x14ac:dyDescent="0.2">
      <c r="A3" s="583" t="s">
        <v>3300</v>
      </c>
      <c r="B3" s="583" t="s">
        <v>1918</v>
      </c>
      <c r="C3" s="970" t="s">
        <v>1924</v>
      </c>
      <c r="D3" s="970" t="s">
        <v>1923</v>
      </c>
      <c r="E3" s="970" t="s">
        <v>1925</v>
      </c>
      <c r="F3" s="970" t="s">
        <v>3301</v>
      </c>
      <c r="G3" s="970" t="s">
        <v>3960</v>
      </c>
      <c r="H3" s="971" t="s">
        <v>3961</v>
      </c>
    </row>
    <row r="4" spans="1:8" x14ac:dyDescent="0.2">
      <c r="A4" s="585" t="s">
        <v>3</v>
      </c>
      <c r="B4" s="972" t="s">
        <v>1717</v>
      </c>
      <c r="C4" s="973">
        <v>0.74860000000000004</v>
      </c>
      <c r="D4" s="973">
        <v>1.03</v>
      </c>
      <c r="E4" s="973">
        <v>1</v>
      </c>
      <c r="F4" s="973">
        <f>C4*D4*E4</f>
        <v>0.77110000000000001</v>
      </c>
      <c r="G4" s="974">
        <f>$A$1*C4*D4*E4</f>
        <v>2607.2600000000002</v>
      </c>
      <c r="H4" s="975">
        <f>G4*0.93341</f>
        <v>2433.64</v>
      </c>
    </row>
    <row r="5" spans="1:8" ht="25.5" x14ac:dyDescent="0.2">
      <c r="A5" s="585" t="s">
        <v>10</v>
      </c>
      <c r="B5" s="972" t="s">
        <v>1718</v>
      </c>
      <c r="C5" s="973">
        <v>0.70330000000000004</v>
      </c>
      <c r="D5" s="973">
        <v>1.03</v>
      </c>
      <c r="E5" s="973">
        <v>1</v>
      </c>
      <c r="F5" s="973">
        <f t="shared" ref="F5:F64" si="0">C5*D5*E5</f>
        <v>0.72440000000000004</v>
      </c>
      <c r="G5" s="974">
        <f t="shared" ref="G5:G64" si="1">$A$1*C5*D5*E5</f>
        <v>2449.4899999999998</v>
      </c>
      <c r="H5" s="975">
        <f t="shared" ref="H5:H64" si="2">G5*0.93341</f>
        <v>2286.38</v>
      </c>
    </row>
    <row r="6" spans="1:8" x14ac:dyDescent="0.2">
      <c r="A6" s="585" t="s">
        <v>11</v>
      </c>
      <c r="B6" s="972" t="s">
        <v>1719</v>
      </c>
      <c r="C6" s="973">
        <v>0.81389999999999996</v>
      </c>
      <c r="D6" s="973">
        <v>1.03</v>
      </c>
      <c r="E6" s="973">
        <v>1</v>
      </c>
      <c r="F6" s="973">
        <f t="shared" si="0"/>
        <v>0.83830000000000005</v>
      </c>
      <c r="G6" s="974">
        <f t="shared" si="1"/>
        <v>2834.69</v>
      </c>
      <c r="H6" s="975">
        <f t="shared" si="2"/>
        <v>2645.93</v>
      </c>
    </row>
    <row r="7" spans="1:8" x14ac:dyDescent="0.2">
      <c r="A7" s="585" t="s">
        <v>13</v>
      </c>
      <c r="B7" s="972" t="s">
        <v>1720</v>
      </c>
      <c r="C7" s="973">
        <v>0.79879999999999995</v>
      </c>
      <c r="D7" s="973">
        <v>1.03</v>
      </c>
      <c r="E7" s="973">
        <v>1</v>
      </c>
      <c r="F7" s="973">
        <f t="shared" si="0"/>
        <v>0.82279999999999998</v>
      </c>
      <c r="G7" s="974">
        <f t="shared" si="1"/>
        <v>2782.1</v>
      </c>
      <c r="H7" s="975">
        <f t="shared" si="2"/>
        <v>2596.84</v>
      </c>
    </row>
    <row r="8" spans="1:8" x14ac:dyDescent="0.2">
      <c r="A8" s="585" t="s">
        <v>15</v>
      </c>
      <c r="B8" s="972" t="s">
        <v>1721</v>
      </c>
      <c r="C8" s="973">
        <v>1.244</v>
      </c>
      <c r="D8" s="973">
        <v>1.03</v>
      </c>
      <c r="E8" s="973">
        <v>1</v>
      </c>
      <c r="F8" s="973">
        <f t="shared" si="0"/>
        <v>1.2813000000000001</v>
      </c>
      <c r="G8" s="974">
        <f t="shared" si="1"/>
        <v>4332.67</v>
      </c>
      <c r="H8" s="975">
        <f t="shared" si="2"/>
        <v>4044.16</v>
      </c>
    </row>
    <row r="9" spans="1:8" x14ac:dyDescent="0.2">
      <c r="A9" s="585" t="s">
        <v>16</v>
      </c>
      <c r="B9" s="972" t="s">
        <v>1722</v>
      </c>
      <c r="C9" s="973">
        <v>1.0410999999999999</v>
      </c>
      <c r="D9" s="973">
        <v>1.03</v>
      </c>
      <c r="E9" s="973">
        <v>1</v>
      </c>
      <c r="F9" s="973">
        <f t="shared" si="0"/>
        <v>1.0723</v>
      </c>
      <c r="G9" s="974">
        <f t="shared" si="1"/>
        <v>3626</v>
      </c>
      <c r="H9" s="975">
        <f t="shared" si="2"/>
        <v>3384.54</v>
      </c>
    </row>
    <row r="10" spans="1:8" x14ac:dyDescent="0.2">
      <c r="A10" s="585" t="s">
        <v>18</v>
      </c>
      <c r="B10" s="972" t="s">
        <v>1723</v>
      </c>
      <c r="C10" s="973">
        <v>1.7938000000000001</v>
      </c>
      <c r="D10" s="973">
        <v>1.35</v>
      </c>
      <c r="E10" s="973">
        <v>1</v>
      </c>
      <c r="F10" s="973">
        <f>C10*D10*E10</f>
        <v>2.4216000000000002</v>
      </c>
      <c r="G10" s="974">
        <f t="shared" si="1"/>
        <v>8188.52</v>
      </c>
      <c r="H10" s="975">
        <f t="shared" si="2"/>
        <v>7643.25</v>
      </c>
    </row>
    <row r="11" spans="1:8" ht="25.5" x14ac:dyDescent="0.2">
      <c r="A11" s="585" t="s">
        <v>20</v>
      </c>
      <c r="B11" s="972" t="s">
        <v>1724</v>
      </c>
      <c r="C11" s="973">
        <v>0.9486</v>
      </c>
      <c r="D11" s="973">
        <v>1.03</v>
      </c>
      <c r="E11" s="973">
        <v>1</v>
      </c>
      <c r="F11" s="973">
        <f t="shared" si="0"/>
        <v>0.97709999999999997</v>
      </c>
      <c r="G11" s="974">
        <f t="shared" si="1"/>
        <v>3303.83</v>
      </c>
      <c r="H11" s="975">
        <f t="shared" si="2"/>
        <v>3083.83</v>
      </c>
    </row>
    <row r="12" spans="1:8" x14ac:dyDescent="0.2">
      <c r="A12" s="585" t="s">
        <v>26</v>
      </c>
      <c r="B12" s="972" t="s">
        <v>1725</v>
      </c>
      <c r="C12" s="973">
        <v>0.98809999999999998</v>
      </c>
      <c r="D12" s="973">
        <v>1.03</v>
      </c>
      <c r="E12" s="973">
        <v>1</v>
      </c>
      <c r="F12" s="973">
        <f t="shared" si="0"/>
        <v>1.0177</v>
      </c>
      <c r="G12" s="974">
        <f t="shared" si="1"/>
        <v>3441.41</v>
      </c>
      <c r="H12" s="975">
        <f t="shared" si="2"/>
        <v>3212.25</v>
      </c>
    </row>
    <row r="13" spans="1:8" x14ac:dyDescent="0.2">
      <c r="A13" s="585" t="s">
        <v>22</v>
      </c>
      <c r="B13" s="972" t="s">
        <v>1726</v>
      </c>
      <c r="C13" s="973">
        <v>0.84060000000000001</v>
      </c>
      <c r="D13" s="973">
        <v>1.03</v>
      </c>
      <c r="E13" s="973">
        <v>1</v>
      </c>
      <c r="F13" s="973">
        <f t="shared" si="0"/>
        <v>0.86580000000000001</v>
      </c>
      <c r="G13" s="974">
        <f t="shared" si="1"/>
        <v>2927.69</v>
      </c>
      <c r="H13" s="975">
        <f t="shared" si="2"/>
        <v>2732.74</v>
      </c>
    </row>
    <row r="14" spans="1:8" x14ac:dyDescent="0.2">
      <c r="A14" s="585" t="s">
        <v>23</v>
      </c>
      <c r="B14" s="972" t="s">
        <v>1727</v>
      </c>
      <c r="C14" s="973">
        <v>0.80020000000000002</v>
      </c>
      <c r="D14" s="973">
        <v>1.03</v>
      </c>
      <c r="E14" s="973">
        <v>1</v>
      </c>
      <c r="F14" s="973">
        <f t="shared" si="0"/>
        <v>0.82420000000000004</v>
      </c>
      <c r="G14" s="974">
        <f t="shared" si="1"/>
        <v>2786.98</v>
      </c>
      <c r="H14" s="975">
        <f t="shared" si="2"/>
        <v>2601.4</v>
      </c>
    </row>
    <row r="15" spans="1:8" x14ac:dyDescent="0.2">
      <c r="A15" s="585" t="s">
        <v>24</v>
      </c>
      <c r="B15" s="972" t="s">
        <v>1728</v>
      </c>
      <c r="C15" s="973">
        <v>0.80279999999999996</v>
      </c>
      <c r="D15" s="973">
        <v>1.03</v>
      </c>
      <c r="E15" s="973">
        <v>1</v>
      </c>
      <c r="F15" s="973">
        <f t="shared" si="0"/>
        <v>0.82689999999999997</v>
      </c>
      <c r="G15" s="974">
        <f t="shared" si="1"/>
        <v>2796.03</v>
      </c>
      <c r="H15" s="975">
        <f t="shared" si="2"/>
        <v>2609.84</v>
      </c>
    </row>
    <row r="16" spans="1:8" x14ac:dyDescent="0.2">
      <c r="A16" s="585" t="s">
        <v>25</v>
      </c>
      <c r="B16" s="972" t="s">
        <v>1729</v>
      </c>
      <c r="C16" s="973">
        <v>1.8080000000000001</v>
      </c>
      <c r="D16" s="973">
        <v>1.35</v>
      </c>
      <c r="E16" s="973">
        <v>1</v>
      </c>
      <c r="F16" s="973">
        <f>C16*D16*E16</f>
        <v>2.4407999999999999</v>
      </c>
      <c r="G16" s="974">
        <f t="shared" si="1"/>
        <v>8253.35</v>
      </c>
      <c r="H16" s="975">
        <f t="shared" si="2"/>
        <v>7703.76</v>
      </c>
    </row>
    <row r="17" spans="1:8" ht="38.25" x14ac:dyDescent="0.2">
      <c r="A17" s="585" t="s">
        <v>598</v>
      </c>
      <c r="B17" s="972" t="s">
        <v>1730</v>
      </c>
      <c r="C17" s="973">
        <v>0.7954</v>
      </c>
      <c r="D17" s="973">
        <v>1.03</v>
      </c>
      <c r="E17" s="973">
        <v>1</v>
      </c>
      <c r="F17" s="973">
        <f t="shared" si="0"/>
        <v>0.81930000000000003</v>
      </c>
      <c r="G17" s="974">
        <f t="shared" si="1"/>
        <v>2770.26</v>
      </c>
      <c r="H17" s="975">
        <f t="shared" si="2"/>
        <v>2585.79</v>
      </c>
    </row>
    <row r="18" spans="1:8" x14ac:dyDescent="0.2">
      <c r="A18" s="585" t="s">
        <v>234</v>
      </c>
      <c r="B18" s="972" t="s">
        <v>1731</v>
      </c>
      <c r="C18" s="973">
        <v>1.7967</v>
      </c>
      <c r="D18" s="973">
        <v>1.35</v>
      </c>
      <c r="E18" s="973">
        <v>1</v>
      </c>
      <c r="F18" s="973">
        <f t="shared" si="0"/>
        <v>2.4255</v>
      </c>
      <c r="G18" s="974">
        <f t="shared" si="1"/>
        <v>8201.76</v>
      </c>
      <c r="H18" s="975">
        <f t="shared" si="2"/>
        <v>7655.6</v>
      </c>
    </row>
    <row r="19" spans="1:8" x14ac:dyDescent="0.2">
      <c r="A19" s="585" t="s">
        <v>236</v>
      </c>
      <c r="B19" s="972" t="s">
        <v>1732</v>
      </c>
      <c r="C19" s="973">
        <v>1.0066999999999999</v>
      </c>
      <c r="D19" s="973">
        <v>1.03</v>
      </c>
      <c r="E19" s="973">
        <v>1.04</v>
      </c>
      <c r="F19" s="973">
        <f t="shared" si="0"/>
        <v>1.0784</v>
      </c>
      <c r="G19" s="974">
        <f t="shared" si="1"/>
        <v>3646.43</v>
      </c>
      <c r="H19" s="975">
        <f t="shared" si="2"/>
        <v>3403.61</v>
      </c>
    </row>
    <row r="20" spans="1:8" x14ac:dyDescent="0.2">
      <c r="A20" s="585" t="s">
        <v>237</v>
      </c>
      <c r="B20" s="972" t="s">
        <v>1733</v>
      </c>
      <c r="C20" s="973">
        <v>1.0184</v>
      </c>
      <c r="D20" s="973">
        <v>1.03</v>
      </c>
      <c r="E20" s="976">
        <v>1.04</v>
      </c>
      <c r="F20" s="973">
        <f t="shared" si="0"/>
        <v>1.0909</v>
      </c>
      <c r="G20" s="974">
        <f t="shared" si="1"/>
        <v>3688.81</v>
      </c>
      <c r="H20" s="975">
        <f t="shared" si="2"/>
        <v>3443.17</v>
      </c>
    </row>
    <row r="21" spans="1:8" x14ac:dyDescent="0.2">
      <c r="A21" s="585" t="s">
        <v>238</v>
      </c>
      <c r="B21" s="972" t="s">
        <v>1734</v>
      </c>
      <c r="C21" s="973">
        <v>1.0083</v>
      </c>
      <c r="D21" s="973">
        <v>0.95</v>
      </c>
      <c r="E21" s="973">
        <v>1.04</v>
      </c>
      <c r="F21" s="973">
        <f t="shared" si="0"/>
        <v>0.99619999999999997</v>
      </c>
      <c r="G21" s="974">
        <f t="shared" si="1"/>
        <v>3368.56</v>
      </c>
      <c r="H21" s="975">
        <f t="shared" si="2"/>
        <v>3144.25</v>
      </c>
    </row>
    <row r="22" spans="1:8" ht="38.25" x14ac:dyDescent="0.2">
      <c r="A22" s="585" t="s">
        <v>845</v>
      </c>
      <c r="B22" s="972" t="s">
        <v>1735</v>
      </c>
      <c r="C22" s="973">
        <v>1.0221</v>
      </c>
      <c r="D22" s="973">
        <v>1.03</v>
      </c>
      <c r="E22" s="973">
        <v>1</v>
      </c>
      <c r="F22" s="973">
        <f t="shared" si="0"/>
        <v>1.0528</v>
      </c>
      <c r="G22" s="974">
        <f t="shared" si="1"/>
        <v>3559.82</v>
      </c>
      <c r="H22" s="975">
        <f t="shared" si="2"/>
        <v>3322.77</v>
      </c>
    </row>
    <row r="23" spans="1:8" x14ac:dyDescent="0.2">
      <c r="A23" s="585" t="s">
        <v>240</v>
      </c>
      <c r="B23" s="972" t="s">
        <v>1736</v>
      </c>
      <c r="C23" s="973">
        <v>1.0390999999999999</v>
      </c>
      <c r="D23" s="973">
        <v>0.95</v>
      </c>
      <c r="E23" s="973">
        <v>1.04</v>
      </c>
      <c r="F23" s="973">
        <f t="shared" si="0"/>
        <v>1.0266</v>
      </c>
      <c r="G23" s="974">
        <f t="shared" si="1"/>
        <v>3471.46</v>
      </c>
      <c r="H23" s="975">
        <f t="shared" si="2"/>
        <v>3240.3</v>
      </c>
    </row>
    <row r="24" spans="1:8" x14ac:dyDescent="0.2">
      <c r="A24" s="585" t="s">
        <v>241</v>
      </c>
      <c r="B24" s="972" t="s">
        <v>1737</v>
      </c>
      <c r="C24" s="973">
        <v>0.96330000000000005</v>
      </c>
      <c r="D24" s="973">
        <v>0.95</v>
      </c>
      <c r="E24" s="973">
        <v>1.113</v>
      </c>
      <c r="F24" s="973">
        <f t="shared" si="0"/>
        <v>1.0185</v>
      </c>
      <c r="G24" s="974">
        <f t="shared" si="1"/>
        <v>3444.12</v>
      </c>
      <c r="H24" s="975">
        <f t="shared" si="2"/>
        <v>3214.78</v>
      </c>
    </row>
    <row r="25" spans="1:8" x14ac:dyDescent="0.2">
      <c r="A25" s="585" t="s">
        <v>242</v>
      </c>
      <c r="B25" s="972" t="s">
        <v>1738</v>
      </c>
      <c r="C25" s="973">
        <v>1.0339</v>
      </c>
      <c r="D25" s="973">
        <v>0.95</v>
      </c>
      <c r="E25" s="973">
        <v>1.04</v>
      </c>
      <c r="F25" s="973">
        <f t="shared" si="0"/>
        <v>1.0215000000000001</v>
      </c>
      <c r="G25" s="974">
        <f t="shared" si="1"/>
        <v>3454.09</v>
      </c>
      <c r="H25" s="975">
        <f t="shared" si="2"/>
        <v>3224.08</v>
      </c>
    </row>
    <row r="26" spans="1:8" x14ac:dyDescent="0.2">
      <c r="A26" s="585" t="s">
        <v>243</v>
      </c>
      <c r="B26" s="972" t="s">
        <v>1739</v>
      </c>
      <c r="C26" s="973">
        <v>0.9798</v>
      </c>
      <c r="D26" s="973">
        <v>0.95</v>
      </c>
      <c r="E26" s="973">
        <v>1.113</v>
      </c>
      <c r="F26" s="973">
        <f t="shared" si="0"/>
        <v>1.036</v>
      </c>
      <c r="G26" s="974">
        <f t="shared" si="1"/>
        <v>3503.11</v>
      </c>
      <c r="H26" s="975">
        <f t="shared" si="2"/>
        <v>3269.84</v>
      </c>
    </row>
    <row r="27" spans="1:8" x14ac:dyDescent="0.2">
      <c r="A27" s="585" t="s">
        <v>244</v>
      </c>
      <c r="B27" s="972" t="s">
        <v>1740</v>
      </c>
      <c r="C27" s="973">
        <v>0.98099999999999998</v>
      </c>
      <c r="D27" s="973">
        <v>0.95</v>
      </c>
      <c r="E27" s="973">
        <v>1.113</v>
      </c>
      <c r="F27" s="973">
        <f t="shared" si="0"/>
        <v>1.0373000000000001</v>
      </c>
      <c r="G27" s="974">
        <f t="shared" si="1"/>
        <v>3507.4</v>
      </c>
      <c r="H27" s="975">
        <f t="shared" si="2"/>
        <v>3273.84</v>
      </c>
    </row>
    <row r="28" spans="1:8" x14ac:dyDescent="0.2">
      <c r="A28" s="585" t="s">
        <v>245</v>
      </c>
      <c r="B28" s="972" t="s">
        <v>1741</v>
      </c>
      <c r="C28" s="973">
        <v>0.96940000000000004</v>
      </c>
      <c r="D28" s="973">
        <v>0.95</v>
      </c>
      <c r="E28" s="973">
        <v>1.113</v>
      </c>
      <c r="F28" s="973">
        <f t="shared" si="0"/>
        <v>1.0249999999999999</v>
      </c>
      <c r="G28" s="974">
        <f t="shared" si="1"/>
        <v>3465.93</v>
      </c>
      <c r="H28" s="975">
        <f t="shared" si="2"/>
        <v>3235.13</v>
      </c>
    </row>
    <row r="29" spans="1:8" x14ac:dyDescent="0.2">
      <c r="A29" s="585" t="s">
        <v>246</v>
      </c>
      <c r="B29" s="972" t="s">
        <v>1742</v>
      </c>
      <c r="C29" s="973">
        <v>1.0098</v>
      </c>
      <c r="D29" s="973">
        <v>0.95</v>
      </c>
      <c r="E29" s="973">
        <v>1.04</v>
      </c>
      <c r="F29" s="973">
        <f t="shared" si="0"/>
        <v>0.99770000000000003</v>
      </c>
      <c r="G29" s="974">
        <f t="shared" si="1"/>
        <v>3373.57</v>
      </c>
      <c r="H29" s="975">
        <f t="shared" si="2"/>
        <v>3148.92</v>
      </c>
    </row>
    <row r="30" spans="1:8" x14ac:dyDescent="0.2">
      <c r="A30" s="585" t="s">
        <v>247</v>
      </c>
      <c r="B30" s="972" t="s">
        <v>1743</v>
      </c>
      <c r="C30" s="973">
        <v>0.97760000000000002</v>
      </c>
      <c r="D30" s="973">
        <v>0.95</v>
      </c>
      <c r="E30" s="973">
        <v>1.113</v>
      </c>
      <c r="F30" s="973">
        <f t="shared" si="0"/>
        <v>1.0337000000000001</v>
      </c>
      <c r="G30" s="974">
        <f t="shared" si="1"/>
        <v>3495.25</v>
      </c>
      <c r="H30" s="975">
        <f t="shared" si="2"/>
        <v>3262.5</v>
      </c>
    </row>
    <row r="31" spans="1:8" x14ac:dyDescent="0.2">
      <c r="A31" s="585" t="s">
        <v>248</v>
      </c>
      <c r="B31" s="972" t="s">
        <v>1744</v>
      </c>
      <c r="C31" s="973">
        <v>0.93969999999999998</v>
      </c>
      <c r="D31" s="973">
        <v>1.02</v>
      </c>
      <c r="E31" s="973">
        <v>1.113</v>
      </c>
      <c r="F31" s="973">
        <f t="shared" si="0"/>
        <v>1.0668</v>
      </c>
      <c r="G31" s="974">
        <f t="shared" si="1"/>
        <v>3607.3</v>
      </c>
      <c r="H31" s="975">
        <f t="shared" si="2"/>
        <v>3367.09</v>
      </c>
    </row>
    <row r="32" spans="1:8" x14ac:dyDescent="0.2">
      <c r="A32" s="585" t="s">
        <v>249</v>
      </c>
      <c r="B32" s="972" t="s">
        <v>1745</v>
      </c>
      <c r="C32" s="973">
        <v>1.0103</v>
      </c>
      <c r="D32" s="973">
        <v>1.02</v>
      </c>
      <c r="E32" s="973">
        <v>1.04</v>
      </c>
      <c r="F32" s="973">
        <f t="shared" si="0"/>
        <v>1.0717000000000001</v>
      </c>
      <c r="G32" s="974">
        <f t="shared" si="1"/>
        <v>3623.95</v>
      </c>
      <c r="H32" s="975">
        <f t="shared" si="2"/>
        <v>3382.63</v>
      </c>
    </row>
    <row r="33" spans="1:8" x14ac:dyDescent="0.2">
      <c r="A33" s="585" t="s">
        <v>250</v>
      </c>
      <c r="B33" s="972" t="s">
        <v>1746</v>
      </c>
      <c r="C33" s="973">
        <v>0.97540000000000004</v>
      </c>
      <c r="D33" s="973">
        <v>0.95</v>
      </c>
      <c r="E33" s="973">
        <v>1.113</v>
      </c>
      <c r="F33" s="973">
        <f t="shared" si="0"/>
        <v>1.0313000000000001</v>
      </c>
      <c r="G33" s="974">
        <f t="shared" si="1"/>
        <v>3487.38</v>
      </c>
      <c r="H33" s="975">
        <f t="shared" si="2"/>
        <v>3255.16</v>
      </c>
    </row>
    <row r="34" spans="1:8" x14ac:dyDescent="0.2">
      <c r="A34" s="585" t="s">
        <v>251</v>
      </c>
      <c r="B34" s="972" t="s">
        <v>1747</v>
      </c>
      <c r="C34" s="973">
        <v>0.97499999999999998</v>
      </c>
      <c r="D34" s="973">
        <v>0.95</v>
      </c>
      <c r="E34" s="973">
        <v>1.113</v>
      </c>
      <c r="F34" s="973">
        <f t="shared" si="0"/>
        <v>1.0308999999999999</v>
      </c>
      <c r="G34" s="974">
        <f t="shared" si="1"/>
        <v>3485.95</v>
      </c>
      <c r="H34" s="975">
        <f t="shared" si="2"/>
        <v>3253.82</v>
      </c>
    </row>
    <row r="35" spans="1:8" x14ac:dyDescent="0.2">
      <c r="A35" s="585" t="s">
        <v>252</v>
      </c>
      <c r="B35" s="972" t="s">
        <v>1748</v>
      </c>
      <c r="C35" s="973">
        <v>1.0099</v>
      </c>
      <c r="D35" s="973">
        <v>0.95</v>
      </c>
      <c r="E35" s="973">
        <v>1.04</v>
      </c>
      <c r="F35" s="973">
        <f t="shared" si="0"/>
        <v>0.99780000000000002</v>
      </c>
      <c r="G35" s="974">
        <f t="shared" si="1"/>
        <v>3373.91</v>
      </c>
      <c r="H35" s="975">
        <f t="shared" si="2"/>
        <v>3149.24</v>
      </c>
    </row>
    <row r="36" spans="1:8" x14ac:dyDescent="0.2">
      <c r="A36" s="585" t="s">
        <v>253</v>
      </c>
      <c r="B36" s="972" t="s">
        <v>1749</v>
      </c>
      <c r="C36" s="973">
        <v>0.97350000000000003</v>
      </c>
      <c r="D36" s="973">
        <v>0.95</v>
      </c>
      <c r="E36" s="973">
        <v>1.113</v>
      </c>
      <c r="F36" s="973">
        <f t="shared" si="0"/>
        <v>1.0293000000000001</v>
      </c>
      <c r="G36" s="974">
        <f t="shared" si="1"/>
        <v>3480.59</v>
      </c>
      <c r="H36" s="975">
        <f t="shared" si="2"/>
        <v>3248.82</v>
      </c>
    </row>
    <row r="37" spans="1:8" x14ac:dyDescent="0.2">
      <c r="A37" s="585" t="s">
        <v>254</v>
      </c>
      <c r="B37" s="972" t="s">
        <v>1750</v>
      </c>
      <c r="C37" s="973">
        <v>0.99470000000000003</v>
      </c>
      <c r="D37" s="973">
        <v>0.95</v>
      </c>
      <c r="E37" s="973">
        <v>1.113</v>
      </c>
      <c r="F37" s="973">
        <f t="shared" si="0"/>
        <v>1.0517000000000001</v>
      </c>
      <c r="G37" s="974">
        <f t="shared" si="1"/>
        <v>3556.38</v>
      </c>
      <c r="H37" s="975">
        <f t="shared" si="2"/>
        <v>3319.56</v>
      </c>
    </row>
    <row r="38" spans="1:8" x14ac:dyDescent="0.2">
      <c r="A38" s="585" t="s">
        <v>255</v>
      </c>
      <c r="B38" s="972" t="s">
        <v>1751</v>
      </c>
      <c r="C38" s="973">
        <v>1.0132000000000001</v>
      </c>
      <c r="D38" s="973">
        <v>0.95</v>
      </c>
      <c r="E38" s="973">
        <v>1.04</v>
      </c>
      <c r="F38" s="973">
        <f t="shared" si="0"/>
        <v>1.0009999999999999</v>
      </c>
      <c r="G38" s="974">
        <f t="shared" si="1"/>
        <v>3384.93</v>
      </c>
      <c r="H38" s="975">
        <f t="shared" si="2"/>
        <v>3159.53</v>
      </c>
    </row>
    <row r="39" spans="1:8" x14ac:dyDescent="0.2">
      <c r="A39" s="585" t="s">
        <v>256</v>
      </c>
      <c r="B39" s="972" t="s">
        <v>1752</v>
      </c>
      <c r="C39" s="973">
        <v>1.0163</v>
      </c>
      <c r="D39" s="973">
        <v>0.95</v>
      </c>
      <c r="E39" s="973">
        <v>1.04</v>
      </c>
      <c r="F39" s="973">
        <f t="shared" si="0"/>
        <v>1.0041</v>
      </c>
      <c r="G39" s="974">
        <f t="shared" si="1"/>
        <v>3395.29</v>
      </c>
      <c r="H39" s="975">
        <f t="shared" si="2"/>
        <v>3169.2</v>
      </c>
    </row>
    <row r="40" spans="1:8" x14ac:dyDescent="0.2">
      <c r="A40" s="585" t="s">
        <v>257</v>
      </c>
      <c r="B40" s="972" t="s">
        <v>1753</v>
      </c>
      <c r="C40" s="973">
        <v>0.99519999999999997</v>
      </c>
      <c r="D40" s="973">
        <v>0.95</v>
      </c>
      <c r="E40" s="973">
        <v>1.113</v>
      </c>
      <c r="F40" s="973">
        <f t="shared" si="0"/>
        <v>1.0523</v>
      </c>
      <c r="G40" s="974">
        <f t="shared" si="1"/>
        <v>3558.17</v>
      </c>
      <c r="H40" s="975">
        <f t="shared" si="2"/>
        <v>3321.23</v>
      </c>
    </row>
    <row r="41" spans="1:8" x14ac:dyDescent="0.2">
      <c r="A41" s="585" t="s">
        <v>258</v>
      </c>
      <c r="B41" s="972" t="s">
        <v>1754</v>
      </c>
      <c r="C41" s="973">
        <v>1.0134000000000001</v>
      </c>
      <c r="D41" s="973">
        <v>1.02</v>
      </c>
      <c r="E41" s="973">
        <v>1</v>
      </c>
      <c r="F41" s="973">
        <f t="shared" si="0"/>
        <v>1.0337000000000001</v>
      </c>
      <c r="G41" s="974">
        <f t="shared" si="1"/>
        <v>3495.26</v>
      </c>
      <c r="H41" s="975">
        <f t="shared" si="2"/>
        <v>3262.51</v>
      </c>
    </row>
    <row r="42" spans="1:8" x14ac:dyDescent="0.2">
      <c r="A42" s="585" t="s">
        <v>259</v>
      </c>
      <c r="B42" s="972" t="s">
        <v>1755</v>
      </c>
      <c r="C42" s="973">
        <v>0.99729999999999996</v>
      </c>
      <c r="D42" s="973">
        <v>0.95</v>
      </c>
      <c r="E42" s="973">
        <v>1.04</v>
      </c>
      <c r="F42" s="973">
        <f t="shared" si="0"/>
        <v>0.98529999999999995</v>
      </c>
      <c r="G42" s="974">
        <f t="shared" si="1"/>
        <v>3331.81</v>
      </c>
      <c r="H42" s="975">
        <f t="shared" si="2"/>
        <v>3109.94</v>
      </c>
    </row>
    <row r="43" spans="1:8" x14ac:dyDescent="0.2">
      <c r="A43" s="585" t="s">
        <v>260</v>
      </c>
      <c r="B43" s="972" t="s">
        <v>1756</v>
      </c>
      <c r="C43" s="973">
        <v>0.99160000000000004</v>
      </c>
      <c r="D43" s="973">
        <v>0.95</v>
      </c>
      <c r="E43" s="973">
        <v>1.04</v>
      </c>
      <c r="F43" s="973">
        <f t="shared" si="0"/>
        <v>0.97970000000000002</v>
      </c>
      <c r="G43" s="974">
        <f t="shared" si="1"/>
        <v>3312.77</v>
      </c>
      <c r="H43" s="975">
        <f t="shared" si="2"/>
        <v>3092.17</v>
      </c>
    </row>
    <row r="44" spans="1:8" x14ac:dyDescent="0.2">
      <c r="A44" s="585" t="s">
        <v>261</v>
      </c>
      <c r="B44" s="972" t="s">
        <v>1757</v>
      </c>
      <c r="C44" s="973">
        <v>0.97719999999999996</v>
      </c>
      <c r="D44" s="973">
        <v>0.95</v>
      </c>
      <c r="E44" s="973">
        <v>1.113</v>
      </c>
      <c r="F44" s="973">
        <f t="shared" si="0"/>
        <v>1.0331999999999999</v>
      </c>
      <c r="G44" s="974">
        <f t="shared" si="1"/>
        <v>3493.82</v>
      </c>
      <c r="H44" s="975">
        <f t="shared" si="2"/>
        <v>3261.17</v>
      </c>
    </row>
    <row r="45" spans="1:8" x14ac:dyDescent="0.2">
      <c r="A45" s="585" t="s">
        <v>262</v>
      </c>
      <c r="B45" s="972" t="s">
        <v>1758</v>
      </c>
      <c r="C45" s="973">
        <v>1.0239</v>
      </c>
      <c r="D45" s="973">
        <v>1.02</v>
      </c>
      <c r="E45" s="973">
        <v>1.04</v>
      </c>
      <c r="F45" s="973">
        <f t="shared" si="0"/>
        <v>1.0862000000000001</v>
      </c>
      <c r="G45" s="974">
        <f t="shared" si="1"/>
        <v>3672.73</v>
      </c>
      <c r="H45" s="975">
        <f t="shared" si="2"/>
        <v>3428.16</v>
      </c>
    </row>
    <row r="46" spans="1:8" x14ac:dyDescent="0.2">
      <c r="A46" s="585" t="s">
        <v>263</v>
      </c>
      <c r="B46" s="972" t="s">
        <v>1759</v>
      </c>
      <c r="C46" s="973">
        <v>1.0229999999999999</v>
      </c>
      <c r="D46" s="973">
        <v>0.95</v>
      </c>
      <c r="E46" s="973">
        <v>1.04</v>
      </c>
      <c r="F46" s="973">
        <f t="shared" si="0"/>
        <v>1.0106999999999999</v>
      </c>
      <c r="G46" s="974">
        <f t="shared" si="1"/>
        <v>3417.67</v>
      </c>
      <c r="H46" s="975">
        <f t="shared" si="2"/>
        <v>3190.09</v>
      </c>
    </row>
    <row r="47" spans="1:8" x14ac:dyDescent="0.2">
      <c r="A47" s="585" t="s">
        <v>264</v>
      </c>
      <c r="B47" s="972" t="s">
        <v>1760</v>
      </c>
      <c r="C47" s="973">
        <v>0.97250000000000003</v>
      </c>
      <c r="D47" s="973">
        <v>1.02</v>
      </c>
      <c r="E47" s="973">
        <v>1.113</v>
      </c>
      <c r="F47" s="973">
        <f t="shared" si="0"/>
        <v>1.1040000000000001</v>
      </c>
      <c r="G47" s="974">
        <f t="shared" si="1"/>
        <v>3733.21</v>
      </c>
      <c r="H47" s="975">
        <f t="shared" si="2"/>
        <v>3484.62</v>
      </c>
    </row>
    <row r="48" spans="1:8" x14ac:dyDescent="0.2">
      <c r="A48" s="585" t="s">
        <v>265</v>
      </c>
      <c r="B48" s="972" t="s">
        <v>1761</v>
      </c>
      <c r="C48" s="973">
        <v>0.93730000000000002</v>
      </c>
      <c r="D48" s="973">
        <v>0.95</v>
      </c>
      <c r="E48" s="973">
        <v>1.113</v>
      </c>
      <c r="F48" s="973">
        <f t="shared" si="0"/>
        <v>0.99109999999999998</v>
      </c>
      <c r="G48" s="974">
        <f t="shared" si="1"/>
        <v>3351.16</v>
      </c>
      <c r="H48" s="975">
        <f t="shared" si="2"/>
        <v>3128.01</v>
      </c>
    </row>
    <row r="49" spans="1:8" x14ac:dyDescent="0.2">
      <c r="A49" s="585" t="s">
        <v>266</v>
      </c>
      <c r="B49" s="972" t="s">
        <v>1762</v>
      </c>
      <c r="C49" s="973">
        <v>1.0359</v>
      </c>
      <c r="D49" s="973">
        <v>0.95</v>
      </c>
      <c r="E49" s="973">
        <v>1.04</v>
      </c>
      <c r="F49" s="973">
        <f t="shared" si="0"/>
        <v>1.0235000000000001</v>
      </c>
      <c r="G49" s="974">
        <f t="shared" si="1"/>
        <v>3460.77</v>
      </c>
      <c r="H49" s="975">
        <f t="shared" si="2"/>
        <v>3230.32</v>
      </c>
    </row>
    <row r="50" spans="1:8" x14ac:dyDescent="0.2">
      <c r="A50" s="585" t="s">
        <v>267</v>
      </c>
      <c r="B50" s="972" t="s">
        <v>1763</v>
      </c>
      <c r="C50" s="973">
        <v>0.99539999999999995</v>
      </c>
      <c r="D50" s="973">
        <v>0.95</v>
      </c>
      <c r="E50" s="973">
        <v>1.04</v>
      </c>
      <c r="F50" s="973">
        <f t="shared" si="0"/>
        <v>0.98350000000000004</v>
      </c>
      <c r="G50" s="974">
        <f t="shared" si="1"/>
        <v>3325.47</v>
      </c>
      <c r="H50" s="975">
        <f t="shared" si="2"/>
        <v>3104.03</v>
      </c>
    </row>
    <row r="51" spans="1:8" x14ac:dyDescent="0.2">
      <c r="A51" s="585" t="s">
        <v>268</v>
      </c>
      <c r="B51" s="972" t="s">
        <v>1764</v>
      </c>
      <c r="C51" s="973">
        <v>0.99819999999999998</v>
      </c>
      <c r="D51" s="973">
        <v>0.95</v>
      </c>
      <c r="E51" s="973">
        <v>1.04</v>
      </c>
      <c r="F51" s="973">
        <f t="shared" si="0"/>
        <v>0.98619999999999997</v>
      </c>
      <c r="G51" s="974">
        <f t="shared" si="1"/>
        <v>3334.82</v>
      </c>
      <c r="H51" s="975">
        <f t="shared" si="2"/>
        <v>3112.75</v>
      </c>
    </row>
    <row r="52" spans="1:8" x14ac:dyDescent="0.2">
      <c r="A52" s="585" t="s">
        <v>442</v>
      </c>
      <c r="B52" s="972" t="s">
        <v>1765</v>
      </c>
      <c r="C52" s="973">
        <v>1.0492999999999999</v>
      </c>
      <c r="D52" s="973">
        <v>1.02</v>
      </c>
      <c r="E52" s="973">
        <v>1.04</v>
      </c>
      <c r="F52" s="973">
        <f t="shared" si="0"/>
        <v>1.1131</v>
      </c>
      <c r="G52" s="974">
        <f t="shared" si="1"/>
        <v>3763.84</v>
      </c>
      <c r="H52" s="975">
        <f t="shared" si="2"/>
        <v>3513.21</v>
      </c>
    </row>
    <row r="53" spans="1:8" x14ac:dyDescent="0.2">
      <c r="A53" s="585" t="s">
        <v>443</v>
      </c>
      <c r="B53" s="972" t="s">
        <v>1766</v>
      </c>
      <c r="C53" s="973">
        <v>0.97389999999999999</v>
      </c>
      <c r="D53" s="973">
        <v>0.95</v>
      </c>
      <c r="E53" s="973">
        <v>1.113</v>
      </c>
      <c r="F53" s="973">
        <f t="shared" si="0"/>
        <v>1.0298</v>
      </c>
      <c r="G53" s="974">
        <f t="shared" si="1"/>
        <v>3482.02</v>
      </c>
      <c r="H53" s="975">
        <f t="shared" si="2"/>
        <v>3250.15</v>
      </c>
    </row>
    <row r="54" spans="1:8" x14ac:dyDescent="0.2">
      <c r="A54" s="585" t="s">
        <v>444</v>
      </c>
      <c r="B54" s="972" t="s">
        <v>1767</v>
      </c>
      <c r="C54" s="973">
        <v>0.98929999999999996</v>
      </c>
      <c r="D54" s="973">
        <v>0.95</v>
      </c>
      <c r="E54" s="973">
        <v>1.113</v>
      </c>
      <c r="F54" s="973">
        <f t="shared" si="0"/>
        <v>1.046</v>
      </c>
      <c r="G54" s="974">
        <f t="shared" si="1"/>
        <v>3537.08</v>
      </c>
      <c r="H54" s="975">
        <f t="shared" si="2"/>
        <v>3301.55</v>
      </c>
    </row>
    <row r="55" spans="1:8" x14ac:dyDescent="0.2">
      <c r="A55" s="585" t="s">
        <v>445</v>
      </c>
      <c r="B55" s="972" t="s">
        <v>1768</v>
      </c>
      <c r="C55" s="973">
        <v>0.99660000000000004</v>
      </c>
      <c r="D55" s="973">
        <v>1.02</v>
      </c>
      <c r="E55" s="973">
        <v>1.04</v>
      </c>
      <c r="F55" s="973">
        <f t="shared" si="0"/>
        <v>1.0571999999999999</v>
      </c>
      <c r="G55" s="974">
        <f t="shared" si="1"/>
        <v>3574.8</v>
      </c>
      <c r="H55" s="975">
        <f t="shared" si="2"/>
        <v>3336.75</v>
      </c>
    </row>
    <row r="56" spans="1:8" ht="25.5" x14ac:dyDescent="0.2">
      <c r="A56" s="585" t="s">
        <v>446</v>
      </c>
      <c r="B56" s="972" t="s">
        <v>1769</v>
      </c>
      <c r="C56" s="973">
        <v>0.63280000000000003</v>
      </c>
      <c r="D56" s="973">
        <v>1.03</v>
      </c>
      <c r="E56" s="973">
        <v>1</v>
      </c>
      <c r="F56" s="973">
        <f t="shared" si="0"/>
        <v>0.65180000000000005</v>
      </c>
      <c r="G56" s="974">
        <f t="shared" si="1"/>
        <v>2203.9499999999998</v>
      </c>
      <c r="H56" s="975">
        <f t="shared" si="2"/>
        <v>2057.19</v>
      </c>
    </row>
    <row r="57" spans="1:8" ht="25.5" x14ac:dyDescent="0.2">
      <c r="A57" s="585" t="s">
        <v>447</v>
      </c>
      <c r="B57" s="972" t="s">
        <v>1770</v>
      </c>
      <c r="C57" s="973">
        <v>0.75639999999999996</v>
      </c>
      <c r="D57" s="973">
        <v>1.03</v>
      </c>
      <c r="E57" s="973">
        <v>1</v>
      </c>
      <c r="F57" s="973">
        <f t="shared" si="0"/>
        <v>0.77910000000000001</v>
      </c>
      <c r="G57" s="974">
        <f t="shared" si="1"/>
        <v>2634.43</v>
      </c>
      <c r="H57" s="975">
        <f t="shared" si="2"/>
        <v>2459</v>
      </c>
    </row>
    <row r="58" spans="1:8" x14ac:dyDescent="0.2">
      <c r="A58" s="585" t="s">
        <v>448</v>
      </c>
      <c r="B58" s="972" t="s">
        <v>1771</v>
      </c>
      <c r="C58" s="973">
        <v>0.75619999999999998</v>
      </c>
      <c r="D58" s="973">
        <v>1.03</v>
      </c>
      <c r="E58" s="973">
        <v>1</v>
      </c>
      <c r="F58" s="973">
        <f t="shared" si="0"/>
        <v>0.77890000000000004</v>
      </c>
      <c r="G58" s="974">
        <f t="shared" si="1"/>
        <v>2633.73</v>
      </c>
      <c r="H58" s="975">
        <f t="shared" si="2"/>
        <v>2458.35</v>
      </c>
    </row>
    <row r="59" spans="1:8" ht="25.5" x14ac:dyDescent="0.2">
      <c r="A59" s="585" t="s">
        <v>449</v>
      </c>
      <c r="B59" s="972" t="s">
        <v>1772</v>
      </c>
      <c r="C59" s="973">
        <v>0.70809999999999995</v>
      </c>
      <c r="D59" s="973">
        <v>1.03</v>
      </c>
      <c r="E59" s="973">
        <v>1</v>
      </c>
      <c r="F59" s="973">
        <f t="shared" si="0"/>
        <v>0.72929999999999995</v>
      </c>
      <c r="G59" s="974">
        <f t="shared" si="1"/>
        <v>2466.21</v>
      </c>
      <c r="H59" s="975">
        <f t="shared" si="2"/>
        <v>2301.9899999999998</v>
      </c>
    </row>
    <row r="60" spans="1:8" ht="25.5" x14ac:dyDescent="0.2">
      <c r="A60" s="585" t="s">
        <v>450</v>
      </c>
      <c r="B60" s="972" t="s">
        <v>1773</v>
      </c>
      <c r="C60" s="973">
        <v>0.77390000000000003</v>
      </c>
      <c r="D60" s="973">
        <v>1.03</v>
      </c>
      <c r="E60" s="976">
        <v>1.113</v>
      </c>
      <c r="F60" s="973">
        <f t="shared" si="0"/>
        <v>0.88719999999999999</v>
      </c>
      <c r="G60" s="974">
        <f t="shared" si="1"/>
        <v>2999.96</v>
      </c>
      <c r="H60" s="975">
        <f t="shared" si="2"/>
        <v>2800.19</v>
      </c>
    </row>
    <row r="61" spans="1:8" ht="25.5" x14ac:dyDescent="0.2">
      <c r="A61" s="585" t="s">
        <v>453</v>
      </c>
      <c r="B61" s="972" t="s">
        <v>1774</v>
      </c>
      <c r="C61" s="973">
        <v>0.76229999999999998</v>
      </c>
      <c r="D61" s="973">
        <v>1.03</v>
      </c>
      <c r="E61" s="973">
        <v>1</v>
      </c>
      <c r="F61" s="973">
        <f t="shared" si="0"/>
        <v>0.78520000000000001</v>
      </c>
      <c r="G61" s="974">
        <f t="shared" si="1"/>
        <v>2654.98</v>
      </c>
      <c r="H61" s="975">
        <f t="shared" si="2"/>
        <v>2478.1799999999998</v>
      </c>
    </row>
    <row r="62" spans="1:8" x14ac:dyDescent="0.2">
      <c r="A62" s="585" t="s">
        <v>454</v>
      </c>
      <c r="B62" s="972" t="s">
        <v>1775</v>
      </c>
      <c r="C62" s="973">
        <v>0.4572</v>
      </c>
      <c r="D62" s="973">
        <v>1.03</v>
      </c>
      <c r="E62" s="973">
        <v>1</v>
      </c>
      <c r="F62" s="973">
        <f t="shared" si="0"/>
        <v>0.47089999999999999</v>
      </c>
      <c r="G62" s="974">
        <f t="shared" si="1"/>
        <v>1592.36</v>
      </c>
      <c r="H62" s="975">
        <f t="shared" si="2"/>
        <v>1486.32</v>
      </c>
    </row>
    <row r="63" spans="1:8" ht="25.5" x14ac:dyDescent="0.2">
      <c r="A63" s="585" t="s">
        <v>455</v>
      </c>
      <c r="B63" s="972" t="s">
        <v>1776</v>
      </c>
      <c r="C63" s="973">
        <v>0.82669999999999999</v>
      </c>
      <c r="D63" s="973">
        <v>1.03</v>
      </c>
      <c r="E63" s="973">
        <v>1</v>
      </c>
      <c r="F63" s="973">
        <f t="shared" si="0"/>
        <v>0.85150000000000003</v>
      </c>
      <c r="G63" s="974">
        <f t="shared" si="1"/>
        <v>2879.27</v>
      </c>
      <c r="H63" s="975">
        <f t="shared" si="2"/>
        <v>2687.54</v>
      </c>
    </row>
    <row r="64" spans="1:8" x14ac:dyDescent="0.2">
      <c r="A64" s="585" t="s">
        <v>525</v>
      </c>
      <c r="B64" s="972" t="s">
        <v>1777</v>
      </c>
      <c r="C64" s="973">
        <v>1.1471</v>
      </c>
      <c r="D64" s="973">
        <v>1.03</v>
      </c>
      <c r="E64" s="973">
        <v>1</v>
      </c>
      <c r="F64" s="973">
        <f t="shared" si="0"/>
        <v>1.1815</v>
      </c>
      <c r="G64" s="974">
        <f t="shared" si="1"/>
        <v>3995.18</v>
      </c>
      <c r="H64" s="975">
        <f t="shared" si="2"/>
        <v>3729.14</v>
      </c>
    </row>
  </sheetData>
  <mergeCells count="2">
    <mergeCell ref="E1:H1"/>
    <mergeCell ref="A2:H2"/>
  </mergeCells>
  <phoneticPr fontId="5" type="noConversion"/>
  <pageMargins left="1.1811023622047245" right="0.78740157480314965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view="pageBreakPreview" topLeftCell="A7" zoomScale="150" zoomScaleNormal="100" zoomScaleSheetLayoutView="150" workbookViewId="0">
      <selection activeCell="A24" sqref="A24:C24"/>
    </sheetView>
  </sheetViews>
  <sheetFormatPr defaultColWidth="9.140625" defaultRowHeight="15" x14ac:dyDescent="0.2"/>
  <cols>
    <col min="1" max="1" width="41.42578125" style="173" customWidth="1"/>
    <col min="2" max="2" width="11.28515625" style="173" customWidth="1"/>
    <col min="3" max="3" width="19.7109375" style="173" customWidth="1"/>
    <col min="4" max="16384" width="9.140625" style="173"/>
  </cols>
  <sheetData>
    <row r="1" spans="1:3" ht="45.75" customHeight="1" x14ac:dyDescent="0.2">
      <c r="A1" s="1120" t="s">
        <v>3305</v>
      </c>
      <c r="B1" s="1120"/>
      <c r="C1" s="1120"/>
    </row>
    <row r="2" spans="1:3" ht="5.25" customHeight="1" x14ac:dyDescent="0.2">
      <c r="A2" s="259"/>
      <c r="B2" s="259"/>
      <c r="C2" s="259"/>
    </row>
    <row r="3" spans="1:3" ht="39" customHeight="1" x14ac:dyDescent="0.2">
      <c r="A3" s="1377" t="s">
        <v>1914</v>
      </c>
      <c r="B3" s="1377"/>
      <c r="C3" s="1377"/>
    </row>
    <row r="4" spans="1:3" ht="33" customHeight="1" x14ac:dyDescent="0.2">
      <c r="A4" s="1376" t="s">
        <v>1920</v>
      </c>
      <c r="B4" s="1376"/>
      <c r="C4" s="1376"/>
    </row>
    <row r="5" spans="1:3" x14ac:dyDescent="0.2">
      <c r="A5" s="577" t="s">
        <v>532</v>
      </c>
      <c r="B5" s="577" t="s">
        <v>560</v>
      </c>
      <c r="C5" s="577" t="s">
        <v>1917</v>
      </c>
    </row>
    <row r="6" spans="1:3" x14ac:dyDescent="0.2">
      <c r="A6" s="580" t="s">
        <v>959</v>
      </c>
      <c r="B6" s="577" t="s">
        <v>561</v>
      </c>
      <c r="C6" s="146">
        <v>4.4187000000000003</v>
      </c>
    </row>
    <row r="7" spans="1:3" x14ac:dyDescent="0.2">
      <c r="A7" s="580" t="s">
        <v>959</v>
      </c>
      <c r="B7" s="577" t="s">
        <v>960</v>
      </c>
      <c r="C7" s="146">
        <v>4.4061000000000003</v>
      </c>
    </row>
    <row r="8" spans="1:3" x14ac:dyDescent="0.2">
      <c r="A8" s="66" t="s">
        <v>961</v>
      </c>
      <c r="B8" s="577" t="s">
        <v>561</v>
      </c>
      <c r="C8" s="146">
        <v>1.9513</v>
      </c>
    </row>
    <row r="9" spans="1:3" x14ac:dyDescent="0.2">
      <c r="A9" s="66" t="s">
        <v>961</v>
      </c>
      <c r="B9" s="577" t="s">
        <v>960</v>
      </c>
      <c r="C9" s="146">
        <v>1.9686999999999999</v>
      </c>
    </row>
    <row r="10" spans="1:3" x14ac:dyDescent="0.2">
      <c r="A10" s="66" t="s">
        <v>563</v>
      </c>
      <c r="B10" s="577" t="s">
        <v>561</v>
      </c>
      <c r="C10" s="146">
        <v>1.6466000000000001</v>
      </c>
    </row>
    <row r="11" spans="1:3" x14ac:dyDescent="0.2">
      <c r="A11" s="66" t="s">
        <v>563</v>
      </c>
      <c r="B11" s="577" t="s">
        <v>960</v>
      </c>
      <c r="C11" s="146">
        <v>1.5984</v>
      </c>
    </row>
    <row r="12" spans="1:3" x14ac:dyDescent="0.2">
      <c r="A12" s="66" t="s">
        <v>1915</v>
      </c>
      <c r="B12" s="577" t="s">
        <v>561</v>
      </c>
      <c r="C12" s="146">
        <v>0.3569</v>
      </c>
    </row>
    <row r="13" spans="1:3" x14ac:dyDescent="0.2">
      <c r="A13" s="66" t="s">
        <v>1915</v>
      </c>
      <c r="B13" s="577" t="s">
        <v>960</v>
      </c>
      <c r="C13" s="146">
        <v>0.77710000000000001</v>
      </c>
    </row>
    <row r="14" spans="1:3" x14ac:dyDescent="0.2">
      <c r="A14" s="66" t="s">
        <v>1916</v>
      </c>
      <c r="B14" s="577" t="s">
        <v>561</v>
      </c>
      <c r="C14" s="146">
        <v>1.6</v>
      </c>
    </row>
    <row r="15" spans="1:3" x14ac:dyDescent="0.2">
      <c r="A15" s="66" t="s">
        <v>1916</v>
      </c>
      <c r="B15" s="577" t="s">
        <v>960</v>
      </c>
      <c r="C15" s="146">
        <v>1.6</v>
      </c>
    </row>
    <row r="17" spans="1:3" ht="18.75" customHeight="1" x14ac:dyDescent="0.2">
      <c r="A17" s="1376" t="s">
        <v>1921</v>
      </c>
      <c r="B17" s="1376"/>
      <c r="C17" s="1376"/>
    </row>
    <row r="18" spans="1:3" x14ac:dyDescent="0.2">
      <c r="A18" s="1353" t="s">
        <v>846</v>
      </c>
      <c r="B18" s="1354"/>
      <c r="C18" s="577" t="s">
        <v>1917</v>
      </c>
    </row>
    <row r="19" spans="1:3" x14ac:dyDescent="0.2">
      <c r="A19" s="1378" t="s">
        <v>1999</v>
      </c>
      <c r="B19" s="1379"/>
      <c r="C19" s="68">
        <v>0.95</v>
      </c>
    </row>
    <row r="20" spans="1:3" x14ac:dyDescent="0.2">
      <c r="A20" s="1378" t="s">
        <v>2000</v>
      </c>
      <c r="B20" s="1379"/>
      <c r="C20" s="68">
        <v>1.02</v>
      </c>
    </row>
    <row r="21" spans="1:3" ht="15" customHeight="1" x14ac:dyDescent="0.2">
      <c r="A21" s="1378" t="s">
        <v>3302</v>
      </c>
      <c r="B21" s="1379"/>
      <c r="C21" s="68">
        <v>1.03</v>
      </c>
    </row>
    <row r="22" spans="1:3" ht="15" customHeight="1" x14ac:dyDescent="0.2">
      <c r="A22" s="1378" t="s">
        <v>3303</v>
      </c>
      <c r="B22" s="1379"/>
      <c r="C22" s="581">
        <v>1.35</v>
      </c>
    </row>
    <row r="23" spans="1:3" ht="12.75" customHeight="1" x14ac:dyDescent="0.2"/>
    <row r="24" spans="1:3" ht="97.5" customHeight="1" x14ac:dyDescent="0.2">
      <c r="A24" s="1376" t="s">
        <v>1922</v>
      </c>
      <c r="B24" s="1376"/>
      <c r="C24" s="1376"/>
    </row>
    <row r="25" spans="1:3" ht="28.5" customHeight="1" x14ac:dyDescent="0.2">
      <c r="A25" s="1353" t="s">
        <v>1919</v>
      </c>
      <c r="B25" s="1354"/>
      <c r="C25" s="577" t="s">
        <v>1917</v>
      </c>
    </row>
    <row r="26" spans="1:3" ht="15.75" customHeight="1" x14ac:dyDescent="0.2">
      <c r="A26" s="578" t="s">
        <v>1732</v>
      </c>
      <c r="B26" s="1380" t="s">
        <v>3957</v>
      </c>
      <c r="C26" s="1382">
        <v>1.04</v>
      </c>
    </row>
    <row r="27" spans="1:3" ht="15.75" customHeight="1" x14ac:dyDescent="0.2">
      <c r="A27" s="578" t="s">
        <v>1733</v>
      </c>
      <c r="B27" s="1381"/>
      <c r="C27" s="1383"/>
    </row>
    <row r="28" spans="1:3" x14ac:dyDescent="0.2">
      <c r="A28" s="578" t="s">
        <v>1734</v>
      </c>
      <c r="B28" s="1381"/>
      <c r="C28" s="1383"/>
    </row>
    <row r="29" spans="1:3" x14ac:dyDescent="0.2">
      <c r="A29" s="578" t="s">
        <v>1736</v>
      </c>
      <c r="B29" s="1381"/>
      <c r="C29" s="1383"/>
    </row>
    <row r="30" spans="1:3" x14ac:dyDescent="0.2">
      <c r="A30" s="578" t="s">
        <v>1738</v>
      </c>
      <c r="B30" s="1381"/>
      <c r="C30" s="1383"/>
    </row>
    <row r="31" spans="1:3" x14ac:dyDescent="0.2">
      <c r="A31" s="578" t="s">
        <v>1742</v>
      </c>
      <c r="B31" s="1381"/>
      <c r="C31" s="1383"/>
    </row>
    <row r="32" spans="1:3" x14ac:dyDescent="0.2">
      <c r="A32" s="578" t="s">
        <v>1745</v>
      </c>
      <c r="B32" s="1381"/>
      <c r="C32" s="1383"/>
    </row>
    <row r="33" spans="1:3" x14ac:dyDescent="0.2">
      <c r="A33" s="578" t="s">
        <v>1748</v>
      </c>
      <c r="B33" s="1381"/>
      <c r="C33" s="1383"/>
    </row>
    <row r="34" spans="1:3" x14ac:dyDescent="0.2">
      <c r="A34" s="578" t="s">
        <v>1751</v>
      </c>
      <c r="B34" s="1381"/>
      <c r="C34" s="1383"/>
    </row>
    <row r="35" spans="1:3" x14ac:dyDescent="0.2">
      <c r="A35" s="578" t="s">
        <v>1752</v>
      </c>
      <c r="B35" s="1381"/>
      <c r="C35" s="1383"/>
    </row>
    <row r="36" spans="1:3" x14ac:dyDescent="0.2">
      <c r="A36" s="578" t="s">
        <v>1755</v>
      </c>
      <c r="B36" s="1381"/>
      <c r="C36" s="1383"/>
    </row>
    <row r="37" spans="1:3" x14ac:dyDescent="0.2">
      <c r="A37" s="578" t="s">
        <v>1756</v>
      </c>
      <c r="B37" s="1381"/>
      <c r="C37" s="1383"/>
    </row>
    <row r="38" spans="1:3" x14ac:dyDescent="0.2">
      <c r="A38" s="578" t="s">
        <v>1758</v>
      </c>
      <c r="B38" s="1381"/>
      <c r="C38" s="1383"/>
    </row>
    <row r="39" spans="1:3" x14ac:dyDescent="0.2">
      <c r="A39" s="578" t="s">
        <v>1759</v>
      </c>
      <c r="B39" s="1381"/>
      <c r="C39" s="1383"/>
    </row>
    <row r="40" spans="1:3" x14ac:dyDescent="0.2">
      <c r="A40" s="578" t="s">
        <v>1762</v>
      </c>
      <c r="B40" s="1381"/>
      <c r="C40" s="1383"/>
    </row>
    <row r="41" spans="1:3" x14ac:dyDescent="0.2">
      <c r="A41" s="578" t="s">
        <v>1763</v>
      </c>
      <c r="B41" s="1381"/>
      <c r="C41" s="1383"/>
    </row>
    <row r="42" spans="1:3" x14ac:dyDescent="0.2">
      <c r="A42" s="578" t="s">
        <v>1764</v>
      </c>
      <c r="B42" s="1381"/>
      <c r="C42" s="1383"/>
    </row>
    <row r="43" spans="1:3" x14ac:dyDescent="0.2">
      <c r="A43" s="578" t="s">
        <v>1765</v>
      </c>
      <c r="B43" s="1381"/>
      <c r="C43" s="1383"/>
    </row>
    <row r="44" spans="1:3" x14ac:dyDescent="0.2">
      <c r="A44" s="579" t="s">
        <v>1768</v>
      </c>
      <c r="B44" s="1381"/>
      <c r="C44" s="1383"/>
    </row>
    <row r="45" spans="1:3" x14ac:dyDescent="0.2">
      <c r="A45" s="102" t="s">
        <v>1737</v>
      </c>
      <c r="B45" s="1374" t="s">
        <v>3958</v>
      </c>
      <c r="C45" s="1375">
        <v>1.113</v>
      </c>
    </row>
    <row r="46" spans="1:3" x14ac:dyDescent="0.2">
      <c r="A46" s="102" t="s">
        <v>1739</v>
      </c>
      <c r="B46" s="1374"/>
      <c r="C46" s="1375"/>
    </row>
    <row r="47" spans="1:3" x14ac:dyDescent="0.2">
      <c r="A47" s="102" t="s">
        <v>1740</v>
      </c>
      <c r="B47" s="1374"/>
      <c r="C47" s="1375"/>
    </row>
    <row r="48" spans="1:3" x14ac:dyDescent="0.2">
      <c r="A48" s="102" t="s">
        <v>1741</v>
      </c>
      <c r="B48" s="1374"/>
      <c r="C48" s="1375"/>
    </row>
    <row r="49" spans="1:3" x14ac:dyDescent="0.2">
      <c r="A49" s="102" t="s">
        <v>1743</v>
      </c>
      <c r="B49" s="1374"/>
      <c r="C49" s="1375"/>
    </row>
    <row r="50" spans="1:3" x14ac:dyDescent="0.2">
      <c r="A50" s="102" t="s">
        <v>1744</v>
      </c>
      <c r="B50" s="1374"/>
      <c r="C50" s="1375"/>
    </row>
    <row r="51" spans="1:3" x14ac:dyDescent="0.2">
      <c r="A51" s="102" t="s">
        <v>1746</v>
      </c>
      <c r="B51" s="1374"/>
      <c r="C51" s="1375"/>
    </row>
    <row r="52" spans="1:3" x14ac:dyDescent="0.2">
      <c r="A52" s="102" t="s">
        <v>1747</v>
      </c>
      <c r="B52" s="1374"/>
      <c r="C52" s="1375"/>
    </row>
    <row r="53" spans="1:3" x14ac:dyDescent="0.2">
      <c r="A53" s="102" t="s">
        <v>1749</v>
      </c>
      <c r="B53" s="1374"/>
      <c r="C53" s="1375"/>
    </row>
    <row r="54" spans="1:3" x14ac:dyDescent="0.2">
      <c r="A54" s="102" t="s">
        <v>1750</v>
      </c>
      <c r="B54" s="1374"/>
      <c r="C54" s="1375"/>
    </row>
    <row r="55" spans="1:3" x14ac:dyDescent="0.2">
      <c r="A55" s="102" t="s">
        <v>1753</v>
      </c>
      <c r="B55" s="1374"/>
      <c r="C55" s="1375"/>
    </row>
    <row r="56" spans="1:3" x14ac:dyDescent="0.2">
      <c r="A56" s="102" t="s">
        <v>1757</v>
      </c>
      <c r="B56" s="1374"/>
      <c r="C56" s="1375"/>
    </row>
    <row r="57" spans="1:3" x14ac:dyDescent="0.2">
      <c r="A57" s="102" t="s">
        <v>1760</v>
      </c>
      <c r="B57" s="1374"/>
      <c r="C57" s="1375"/>
    </row>
    <row r="58" spans="1:3" x14ac:dyDescent="0.2">
      <c r="A58" s="102" t="s">
        <v>1761</v>
      </c>
      <c r="B58" s="1374"/>
      <c r="C58" s="1375"/>
    </row>
    <row r="59" spans="1:3" x14ac:dyDescent="0.2">
      <c r="A59" s="102" t="s">
        <v>1766</v>
      </c>
      <c r="B59" s="1374"/>
      <c r="C59" s="1375"/>
    </row>
    <row r="60" spans="1:3" x14ac:dyDescent="0.2">
      <c r="A60" s="102" t="s">
        <v>1767</v>
      </c>
      <c r="B60" s="1374"/>
      <c r="C60" s="1375"/>
    </row>
    <row r="61" spans="1:3" ht="25.5" x14ac:dyDescent="0.2">
      <c r="A61" s="102" t="s">
        <v>3959</v>
      </c>
      <c r="B61" s="1374"/>
      <c r="C61" s="1375"/>
    </row>
  </sheetData>
  <mergeCells count="15">
    <mergeCell ref="B45:B61"/>
    <mergeCell ref="C45:C61"/>
    <mergeCell ref="A24:C24"/>
    <mergeCell ref="A25:B25"/>
    <mergeCell ref="A1:C1"/>
    <mergeCell ref="A4:C4"/>
    <mergeCell ref="A3:C3"/>
    <mergeCell ref="A17:C17"/>
    <mergeCell ref="A18:B18"/>
    <mergeCell ref="A19:B19"/>
    <mergeCell ref="A20:B20"/>
    <mergeCell ref="A21:B21"/>
    <mergeCell ref="A22:B22"/>
    <mergeCell ref="B26:B44"/>
    <mergeCell ref="C26:C44"/>
  </mergeCells>
  <phoneticPr fontId="5" type="noConversion"/>
  <pageMargins left="1.1811023622047245" right="0.78740157480314965" top="0.98425196850393704" bottom="0.98425196850393704" header="0.51181102362204722" footer="0.51181102362204722"/>
  <pageSetup paperSize="9" scale="113" orientation="portrait" r:id="rId1"/>
  <headerFooter alignWithMargins="0"/>
  <colBreaks count="1" manualBreakCount="1">
    <brk id="4" max="1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view="pageBreakPreview" zoomScale="110" zoomScaleNormal="100" zoomScaleSheetLayoutView="110" workbookViewId="0">
      <pane xSplit="1" ySplit="2" topLeftCell="C12" activePane="bottomRight" state="frozen"/>
      <selection activeCell="Q21" sqref="Q21"/>
      <selection pane="topRight" activeCell="Q21" sqref="Q21"/>
      <selection pane="bottomLeft" activeCell="Q21" sqref="Q21"/>
      <selection pane="bottomRight" activeCell="D25" sqref="D25"/>
    </sheetView>
  </sheetViews>
  <sheetFormatPr defaultRowHeight="12.75" x14ac:dyDescent="0.2"/>
  <cols>
    <col min="1" max="1" width="19.140625" customWidth="1"/>
    <col min="2" max="2" width="33.28515625" customWidth="1"/>
    <col min="3" max="3" width="14" customWidth="1"/>
    <col min="4" max="4" width="28" customWidth="1"/>
    <col min="5" max="5" width="15" customWidth="1"/>
    <col min="6" max="6" width="13.28515625" customWidth="1"/>
  </cols>
  <sheetData>
    <row r="1" spans="1:6" ht="50.25" customHeight="1" x14ac:dyDescent="0.2">
      <c r="A1" s="63"/>
      <c r="B1" s="185"/>
      <c r="C1" s="63"/>
      <c r="D1" s="1120" t="s">
        <v>3307</v>
      </c>
      <c r="E1" s="1120"/>
      <c r="F1" s="1120"/>
    </row>
    <row r="2" spans="1:6" ht="34.5" customHeight="1" x14ac:dyDescent="0.2">
      <c r="A2" s="1121" t="s">
        <v>3306</v>
      </c>
      <c r="B2" s="1121"/>
      <c r="C2" s="1121"/>
      <c r="D2" s="1121"/>
      <c r="E2" s="1121"/>
      <c r="F2" s="1121"/>
    </row>
    <row r="3" spans="1:6" ht="34.5" customHeight="1" x14ac:dyDescent="0.2">
      <c r="A3" s="64" t="s">
        <v>920</v>
      </c>
      <c r="B3" s="64" t="s">
        <v>119</v>
      </c>
      <c r="C3" s="64" t="s">
        <v>588</v>
      </c>
      <c r="D3" s="16" t="s">
        <v>402</v>
      </c>
      <c r="E3" s="3" t="s">
        <v>921</v>
      </c>
      <c r="F3" s="65" t="s">
        <v>922</v>
      </c>
    </row>
    <row r="4" spans="1:6" s="12" customFormat="1" ht="34.5" customHeight="1" x14ac:dyDescent="0.2">
      <c r="A4" s="66" t="s">
        <v>923</v>
      </c>
      <c r="B4" s="67" t="s">
        <v>924</v>
      </c>
      <c r="C4" s="68" t="s">
        <v>962</v>
      </c>
      <c r="D4" s="68" t="s">
        <v>963</v>
      </c>
      <c r="E4" s="69">
        <v>1</v>
      </c>
      <c r="F4" s="70">
        <v>6242.17</v>
      </c>
    </row>
    <row r="5" spans="1:6" s="12" customFormat="1" ht="34.5" customHeight="1" x14ac:dyDescent="0.2">
      <c r="A5" s="66" t="s">
        <v>925</v>
      </c>
      <c r="B5" s="67" t="s">
        <v>589</v>
      </c>
      <c r="C5" s="68" t="s">
        <v>962</v>
      </c>
      <c r="D5" s="68" t="s">
        <v>963</v>
      </c>
      <c r="E5" s="69">
        <v>1</v>
      </c>
      <c r="F5" s="70">
        <v>6242.17</v>
      </c>
    </row>
    <row r="6" spans="1:6" s="12" customFormat="1" ht="34.5" customHeight="1" x14ac:dyDescent="0.2">
      <c r="A6" s="66" t="s">
        <v>926</v>
      </c>
      <c r="B6" s="67" t="s">
        <v>590</v>
      </c>
      <c r="C6" s="68" t="s">
        <v>962</v>
      </c>
      <c r="D6" s="68" t="s">
        <v>963</v>
      </c>
      <c r="E6" s="71">
        <v>1.05</v>
      </c>
      <c r="F6" s="70">
        <v>6554.28</v>
      </c>
    </row>
    <row r="7" spans="1:6" s="12" customFormat="1" ht="64.5" customHeight="1" x14ac:dyDescent="0.2">
      <c r="A7" s="66" t="s">
        <v>927</v>
      </c>
      <c r="B7" s="67" t="s">
        <v>591</v>
      </c>
      <c r="C7" s="68" t="s">
        <v>962</v>
      </c>
      <c r="D7" s="68" t="s">
        <v>963</v>
      </c>
      <c r="E7" s="71">
        <v>1.08</v>
      </c>
      <c r="F7" s="70">
        <v>6741.55</v>
      </c>
    </row>
    <row r="8" spans="1:6" s="12" customFormat="1" ht="14.25" x14ac:dyDescent="0.2">
      <c r="A8" s="66" t="s">
        <v>964</v>
      </c>
      <c r="B8" s="67" t="s">
        <v>965</v>
      </c>
      <c r="C8" s="68" t="s">
        <v>962</v>
      </c>
      <c r="D8" s="68" t="s">
        <v>224</v>
      </c>
      <c r="E8" s="71">
        <v>0.92</v>
      </c>
      <c r="F8" s="70">
        <v>5742.8</v>
      </c>
    </row>
    <row r="9" spans="1:6" s="12" customFormat="1" ht="28.5" x14ac:dyDescent="0.2">
      <c r="A9" s="66" t="s">
        <v>966</v>
      </c>
      <c r="B9" s="67" t="s">
        <v>967</v>
      </c>
      <c r="C9" s="68" t="s">
        <v>962</v>
      </c>
      <c r="D9" s="68" t="s">
        <v>224</v>
      </c>
      <c r="E9" s="71">
        <v>2.76</v>
      </c>
      <c r="F9" s="70">
        <v>17228.400000000001</v>
      </c>
    </row>
    <row r="10" spans="1:6" s="12" customFormat="1" ht="14.25" x14ac:dyDescent="0.2">
      <c r="A10" s="66" t="s">
        <v>968</v>
      </c>
      <c r="B10" s="67" t="s">
        <v>969</v>
      </c>
      <c r="C10" s="68" t="s">
        <v>962</v>
      </c>
      <c r="D10" s="68" t="s">
        <v>224</v>
      </c>
      <c r="E10" s="71">
        <v>2.88</v>
      </c>
      <c r="F10" s="70">
        <v>17977.46</v>
      </c>
    </row>
    <row r="11" spans="1:6" s="12" customFormat="1" ht="14.25" x14ac:dyDescent="0.2">
      <c r="A11" s="66" t="s">
        <v>970</v>
      </c>
      <c r="B11" s="67" t="s">
        <v>971</v>
      </c>
      <c r="C11" s="68" t="s">
        <v>962</v>
      </c>
      <c r="D11" s="68" t="s">
        <v>224</v>
      </c>
      <c r="E11" s="71">
        <v>2.5099999999999998</v>
      </c>
      <c r="F11" s="70">
        <v>15667.86</v>
      </c>
    </row>
    <row r="12" spans="1:6" s="2" customFormat="1" ht="28.5" x14ac:dyDescent="0.2">
      <c r="A12" s="66" t="s">
        <v>358</v>
      </c>
      <c r="B12" s="67" t="s">
        <v>1713</v>
      </c>
      <c r="C12" s="68" t="s">
        <v>962</v>
      </c>
      <c r="D12" s="68" t="s">
        <v>224</v>
      </c>
      <c r="E12" s="117">
        <v>3.01</v>
      </c>
      <c r="F12" s="70">
        <v>18788.95</v>
      </c>
    </row>
    <row r="13" spans="1:6" s="12" customFormat="1" ht="14.25" x14ac:dyDescent="0.2">
      <c r="A13" s="66" t="s">
        <v>972</v>
      </c>
      <c r="B13" s="67" t="s">
        <v>973</v>
      </c>
      <c r="C13" s="74" t="s">
        <v>593</v>
      </c>
      <c r="D13" s="68" t="s">
        <v>224</v>
      </c>
      <c r="E13" s="71">
        <v>5.23</v>
      </c>
      <c r="F13" s="70">
        <v>32646.57</v>
      </c>
    </row>
    <row r="14" spans="1:6" s="12" customFormat="1" ht="28.5" x14ac:dyDescent="0.2">
      <c r="A14" s="66" t="s">
        <v>974</v>
      </c>
      <c r="B14" s="67" t="s">
        <v>975</v>
      </c>
      <c r="C14" s="74" t="s">
        <v>593</v>
      </c>
      <c r="D14" s="68" t="s">
        <v>224</v>
      </c>
      <c r="E14" s="71">
        <v>5.48</v>
      </c>
      <c r="F14" s="70">
        <v>34207.120000000003</v>
      </c>
    </row>
    <row r="15" spans="1:6" s="12" customFormat="1" ht="28.5" x14ac:dyDescent="0.2">
      <c r="A15" s="72" t="s">
        <v>357</v>
      </c>
      <c r="B15" s="73" t="s">
        <v>592</v>
      </c>
      <c r="C15" s="74" t="s">
        <v>593</v>
      </c>
      <c r="D15" s="74" t="s">
        <v>224</v>
      </c>
      <c r="E15" s="71">
        <v>5.73</v>
      </c>
      <c r="F15" s="70">
        <v>35767.660000000003</v>
      </c>
    </row>
    <row r="16" spans="1:6" s="12" customFormat="1" ht="28.5" x14ac:dyDescent="0.2">
      <c r="A16" s="72" t="s">
        <v>928</v>
      </c>
      <c r="B16" s="73" t="s">
        <v>976</v>
      </c>
      <c r="C16" s="74" t="s">
        <v>977</v>
      </c>
      <c r="D16" s="68" t="s">
        <v>3952</v>
      </c>
      <c r="E16" s="71">
        <v>1</v>
      </c>
      <c r="F16" s="70">
        <v>4310.8</v>
      </c>
    </row>
    <row r="17" spans="1:6" s="12" customFormat="1" ht="28.5" x14ac:dyDescent="0.2">
      <c r="A17" s="72" t="s">
        <v>359</v>
      </c>
      <c r="B17" s="73" t="s">
        <v>594</v>
      </c>
      <c r="C17" s="74" t="s">
        <v>977</v>
      </c>
      <c r="D17" s="74" t="s">
        <v>224</v>
      </c>
      <c r="E17" s="71">
        <v>4.92</v>
      </c>
      <c r="F17" s="70">
        <v>21209.14</v>
      </c>
    </row>
    <row r="18" spans="1:6" ht="42.75" x14ac:dyDescent="0.2">
      <c r="A18" s="72" t="s">
        <v>929</v>
      </c>
      <c r="B18" s="73" t="s">
        <v>930</v>
      </c>
      <c r="C18" s="74" t="s">
        <v>977</v>
      </c>
      <c r="D18" s="68" t="s">
        <v>3952</v>
      </c>
      <c r="E18" s="71">
        <v>1.24</v>
      </c>
      <c r="F18" s="70">
        <v>5345.39</v>
      </c>
    </row>
    <row r="19" spans="1:6" ht="28.5" x14ac:dyDescent="0.2">
      <c r="A19" s="72" t="s">
        <v>978</v>
      </c>
      <c r="B19" s="73" t="s">
        <v>979</v>
      </c>
      <c r="C19" s="74" t="s">
        <v>977</v>
      </c>
      <c r="D19" s="68" t="s">
        <v>3952</v>
      </c>
      <c r="E19" s="117">
        <v>1.0900000000000001</v>
      </c>
      <c r="F19" s="70">
        <v>4698.7700000000004</v>
      </c>
    </row>
    <row r="21" spans="1:6" ht="39.75" customHeight="1" x14ac:dyDescent="0.2">
      <c r="A21" s="72" t="s">
        <v>3308</v>
      </c>
      <c r="B21" s="1122" t="s">
        <v>3309</v>
      </c>
      <c r="C21" s="1122"/>
      <c r="D21" s="1122"/>
      <c r="E21" s="1122"/>
      <c r="F21" s="70">
        <v>731.5</v>
      </c>
    </row>
    <row r="22" spans="1:6" x14ac:dyDescent="0.2">
      <c r="A22" s="63"/>
      <c r="B22" s="63"/>
      <c r="C22" s="63"/>
      <c r="D22" s="63"/>
      <c r="E22" s="63"/>
      <c r="F22" s="63"/>
    </row>
    <row r="23" spans="1:6" x14ac:dyDescent="0.2">
      <c r="A23" s="63"/>
      <c r="B23" s="63"/>
      <c r="C23" s="63"/>
      <c r="D23" s="63"/>
      <c r="E23" s="63"/>
      <c r="F23" s="63"/>
    </row>
  </sheetData>
  <mergeCells count="3">
    <mergeCell ref="D1:F1"/>
    <mergeCell ref="A2:F2"/>
    <mergeCell ref="B21:E21"/>
  </mergeCells>
  <phoneticPr fontId="0" type="noConversion"/>
  <pageMargins left="0.75" right="0.75" top="1" bottom="1" header="0.5" footer="0.5"/>
  <pageSetup paperSize="9" scale="71" orientation="portrait" verticalDpi="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3"/>
  <sheetViews>
    <sheetView view="pageBreakPreview" zoomScale="140" zoomScaleNormal="100" zoomScaleSheetLayoutView="140" workbookViewId="0">
      <pane xSplit="4" ySplit="5" topLeftCell="E85" activePane="bottomRight" state="frozen"/>
      <selection pane="topRight" activeCell="E1" sqref="E1"/>
      <selection pane="bottomLeft" activeCell="A6" sqref="A6"/>
      <selection pane="bottomRight" activeCell="E90" sqref="E90"/>
    </sheetView>
  </sheetViews>
  <sheetFormatPr defaultRowHeight="12.75" x14ac:dyDescent="0.2"/>
  <cols>
    <col min="1" max="1" width="4.28515625" style="2" customWidth="1"/>
    <col min="2" max="2" width="7.7109375" style="2" hidden="1" customWidth="1"/>
    <col min="3" max="3" width="10.28515625" style="4" customWidth="1"/>
    <col min="4" max="4" width="28.5703125" style="242" customWidth="1"/>
    <col min="5" max="5" width="9.5703125" style="2" customWidth="1"/>
    <col min="6" max="6" width="11.28515625" style="2" customWidth="1"/>
    <col min="7" max="7" width="9.85546875" style="2" customWidth="1"/>
    <col min="8" max="9" width="8.140625" style="2" customWidth="1"/>
    <col min="10" max="10" width="8.140625" style="238" customWidth="1"/>
    <col min="11" max="11" width="10.42578125" style="2" customWidth="1"/>
    <col min="12" max="12" width="8.7109375" style="238" customWidth="1"/>
    <col min="13" max="13" width="7.42578125" style="2" customWidth="1"/>
  </cols>
  <sheetData>
    <row r="1" spans="1:13" ht="57.75" customHeight="1" x14ac:dyDescent="0.2">
      <c r="E1" s="1246"/>
      <c r="F1" s="1246"/>
      <c r="G1" s="8"/>
      <c r="H1" s="8"/>
      <c r="I1" s="1384" t="s">
        <v>3956</v>
      </c>
      <c r="J1" s="1384"/>
      <c r="K1" s="1384"/>
      <c r="L1" s="1384"/>
      <c r="M1" s="1384"/>
    </row>
    <row r="2" spans="1:13" ht="25.5" customHeight="1" x14ac:dyDescent="0.2">
      <c r="B2" s="243" t="s">
        <v>1912</v>
      </c>
      <c r="C2" s="1385" t="s">
        <v>1910</v>
      </c>
      <c r="D2" s="1385"/>
      <c r="E2" s="1385"/>
      <c r="F2" s="1385"/>
      <c r="G2" s="1385"/>
      <c r="H2" s="1385"/>
      <c r="I2" s="1385"/>
      <c r="J2" s="1385"/>
      <c r="K2" s="1385"/>
      <c r="L2" s="1385"/>
      <c r="M2" s="1385"/>
    </row>
    <row r="3" spans="1:13" s="264" customFormat="1" ht="19.5" customHeight="1" x14ac:dyDescent="0.2">
      <c r="A3" s="1386" t="s">
        <v>709</v>
      </c>
      <c r="B3" s="1387" t="s">
        <v>861</v>
      </c>
      <c r="C3" s="1389" t="s">
        <v>595</v>
      </c>
      <c r="D3" s="1389" t="s">
        <v>596</v>
      </c>
      <c r="E3" s="1391" t="s">
        <v>377</v>
      </c>
      <c r="F3" s="1391" t="s">
        <v>650</v>
      </c>
      <c r="G3" s="1391" t="s">
        <v>651</v>
      </c>
      <c r="H3" s="1393" t="s">
        <v>373</v>
      </c>
      <c r="I3" s="1394"/>
      <c r="J3" s="1394"/>
      <c r="K3" s="1394"/>
      <c r="L3" s="1395"/>
      <c r="M3" s="1396" t="s">
        <v>1790</v>
      </c>
    </row>
    <row r="4" spans="1:13" s="265" customFormat="1" ht="138.75" customHeight="1" x14ac:dyDescent="0.2">
      <c r="A4" s="1386"/>
      <c r="B4" s="1388"/>
      <c r="C4" s="1390"/>
      <c r="D4" s="1390"/>
      <c r="E4" s="1392"/>
      <c r="F4" s="1392"/>
      <c r="G4" s="1392"/>
      <c r="H4" s="255" t="s">
        <v>374</v>
      </c>
      <c r="I4" s="255" t="s">
        <v>375</v>
      </c>
      <c r="J4" s="233" t="s">
        <v>1911</v>
      </c>
      <c r="K4" s="255" t="s">
        <v>376</v>
      </c>
      <c r="L4" s="233" t="s">
        <v>1913</v>
      </c>
      <c r="M4" s="1396"/>
    </row>
    <row r="5" spans="1:13" s="11" customFormat="1" x14ac:dyDescent="0.2">
      <c r="A5" s="234">
        <v>1</v>
      </c>
      <c r="B5" s="234">
        <v>2</v>
      </c>
      <c r="C5" s="254">
        <v>3</v>
      </c>
      <c r="D5" s="244">
        <v>4</v>
      </c>
      <c r="E5" s="125">
        <v>5</v>
      </c>
      <c r="F5" s="125">
        <v>6</v>
      </c>
      <c r="G5" s="125">
        <v>7</v>
      </c>
      <c r="H5" s="125">
        <v>8</v>
      </c>
      <c r="I5" s="125">
        <v>9</v>
      </c>
      <c r="J5" s="164">
        <v>10</v>
      </c>
      <c r="K5" s="125">
        <v>11</v>
      </c>
      <c r="L5" s="164">
        <v>12</v>
      </c>
      <c r="M5" s="125">
        <v>13</v>
      </c>
    </row>
    <row r="6" spans="1:13" x14ac:dyDescent="0.2">
      <c r="A6" s="245">
        <v>1</v>
      </c>
      <c r="B6" s="110">
        <v>1</v>
      </c>
      <c r="C6" s="108" t="s">
        <v>2</v>
      </c>
      <c r="D6" s="109" t="s">
        <v>863</v>
      </c>
      <c r="E6" s="10" t="s">
        <v>652</v>
      </c>
      <c r="F6" s="42" t="s">
        <v>652</v>
      </c>
      <c r="G6" s="42" t="s">
        <v>652</v>
      </c>
      <c r="H6" s="42"/>
      <c r="I6" s="42" t="s">
        <v>652</v>
      </c>
      <c r="J6" s="235"/>
      <c r="K6" s="42" t="s">
        <v>652</v>
      </c>
      <c r="L6" s="235"/>
      <c r="M6" s="42" t="s">
        <v>652</v>
      </c>
    </row>
    <row r="7" spans="1:13" ht="12.75" customHeight="1" x14ac:dyDescent="0.2">
      <c r="A7" s="245">
        <v>2</v>
      </c>
      <c r="B7" s="110">
        <v>2</v>
      </c>
      <c r="C7" s="108" t="s">
        <v>3</v>
      </c>
      <c r="D7" s="109" t="s">
        <v>747</v>
      </c>
      <c r="E7" s="10" t="s">
        <v>652</v>
      </c>
      <c r="F7" s="42" t="s">
        <v>652</v>
      </c>
      <c r="G7" s="42" t="s">
        <v>652</v>
      </c>
      <c r="H7" s="42" t="s">
        <v>652</v>
      </c>
      <c r="I7" s="42" t="s">
        <v>652</v>
      </c>
      <c r="J7" s="235" t="s">
        <v>652</v>
      </c>
      <c r="K7" s="42" t="s">
        <v>652</v>
      </c>
      <c r="L7" s="235"/>
      <c r="M7" s="42" t="s">
        <v>652</v>
      </c>
    </row>
    <row r="8" spans="1:13" x14ac:dyDescent="0.2">
      <c r="A8" s="245">
        <v>3</v>
      </c>
      <c r="B8" s="110">
        <v>3</v>
      </c>
      <c r="C8" s="110">
        <v>560220</v>
      </c>
      <c r="D8" s="109" t="s">
        <v>1983</v>
      </c>
      <c r="E8" s="10" t="s">
        <v>652</v>
      </c>
      <c r="F8" s="42" t="s">
        <v>652</v>
      </c>
      <c r="G8" s="42" t="s">
        <v>652</v>
      </c>
      <c r="H8" s="42"/>
      <c r="I8" s="41" t="s">
        <v>652</v>
      </c>
      <c r="J8" s="235"/>
      <c r="K8" s="42" t="s">
        <v>652</v>
      </c>
      <c r="L8" s="235"/>
      <c r="M8" s="42"/>
    </row>
    <row r="9" spans="1:13" x14ac:dyDescent="0.2">
      <c r="A9" s="245">
        <v>4</v>
      </c>
      <c r="B9" s="110">
        <v>4</v>
      </c>
      <c r="C9" s="108" t="s">
        <v>4</v>
      </c>
      <c r="D9" s="109" t="s">
        <v>931</v>
      </c>
      <c r="E9" s="10"/>
      <c r="F9" s="42" t="s">
        <v>652</v>
      </c>
      <c r="G9" s="42" t="s">
        <v>652</v>
      </c>
      <c r="H9" s="42"/>
      <c r="I9" s="41" t="s">
        <v>652</v>
      </c>
      <c r="J9" s="235"/>
      <c r="K9" s="42" t="s">
        <v>652</v>
      </c>
      <c r="L9" s="235"/>
      <c r="M9" s="42"/>
    </row>
    <row r="10" spans="1:13" ht="12.75" customHeight="1" x14ac:dyDescent="0.2">
      <c r="A10" s="245">
        <v>5</v>
      </c>
      <c r="B10" s="110">
        <v>5</v>
      </c>
      <c r="C10" s="108" t="s">
        <v>5</v>
      </c>
      <c r="D10" s="109" t="s">
        <v>864</v>
      </c>
      <c r="E10" s="10"/>
      <c r="F10" s="42"/>
      <c r="G10" s="42"/>
      <c r="H10" s="42"/>
      <c r="I10" s="42" t="s">
        <v>652</v>
      </c>
      <c r="J10" s="235" t="s">
        <v>652</v>
      </c>
      <c r="K10" s="42"/>
      <c r="L10" s="235"/>
      <c r="M10" s="42"/>
    </row>
    <row r="11" spans="1:13" x14ac:dyDescent="0.2">
      <c r="A11" s="245">
        <v>6</v>
      </c>
      <c r="B11" s="110">
        <v>6</v>
      </c>
      <c r="C11" s="108" t="s">
        <v>7</v>
      </c>
      <c r="D11" s="109" t="s">
        <v>932</v>
      </c>
      <c r="E11" s="10" t="s">
        <v>652</v>
      </c>
      <c r="F11" s="42" t="s">
        <v>652</v>
      </c>
      <c r="G11" s="42" t="s">
        <v>652</v>
      </c>
      <c r="H11" s="42"/>
      <c r="I11" s="42" t="s">
        <v>652</v>
      </c>
      <c r="J11" s="235"/>
      <c r="K11" s="42" t="s">
        <v>652</v>
      </c>
      <c r="L11" s="235"/>
      <c r="M11" s="42"/>
    </row>
    <row r="12" spans="1:13" x14ac:dyDescent="0.2">
      <c r="A12" s="245">
        <v>7</v>
      </c>
      <c r="B12" s="110">
        <v>7</v>
      </c>
      <c r="C12" s="108" t="s">
        <v>8</v>
      </c>
      <c r="D12" s="109" t="s">
        <v>933</v>
      </c>
      <c r="E12" s="10" t="s">
        <v>652</v>
      </c>
      <c r="F12" s="42" t="s">
        <v>652</v>
      </c>
      <c r="G12" s="42" t="s">
        <v>652</v>
      </c>
      <c r="H12" s="42"/>
      <c r="I12" s="42" t="s">
        <v>652</v>
      </c>
      <c r="J12" s="235"/>
      <c r="K12" s="42" t="s">
        <v>652</v>
      </c>
      <c r="L12" s="235"/>
      <c r="M12" s="42"/>
    </row>
    <row r="13" spans="1:13" x14ac:dyDescent="0.2">
      <c r="A13" s="245">
        <v>8</v>
      </c>
      <c r="B13" s="110">
        <v>8</v>
      </c>
      <c r="C13" s="108" t="s">
        <v>9</v>
      </c>
      <c r="D13" s="109" t="s">
        <v>934</v>
      </c>
      <c r="E13" s="10"/>
      <c r="F13" s="42" t="s">
        <v>652</v>
      </c>
      <c r="G13" s="42" t="s">
        <v>652</v>
      </c>
      <c r="H13" s="42"/>
      <c r="I13" s="42" t="s">
        <v>652</v>
      </c>
      <c r="J13" s="235"/>
      <c r="K13" s="42" t="s">
        <v>652</v>
      </c>
      <c r="L13" s="235"/>
      <c r="M13" s="42"/>
    </row>
    <row r="14" spans="1:13" ht="13.5" customHeight="1" x14ac:dyDescent="0.2">
      <c r="A14" s="245">
        <v>9</v>
      </c>
      <c r="B14" s="110">
        <v>9</v>
      </c>
      <c r="C14" s="108" t="s">
        <v>10</v>
      </c>
      <c r="D14" s="109" t="s">
        <v>748</v>
      </c>
      <c r="E14" s="10"/>
      <c r="F14" s="42"/>
      <c r="G14" s="42" t="s">
        <v>652</v>
      </c>
      <c r="H14" s="42" t="s">
        <v>652</v>
      </c>
      <c r="I14" s="41" t="s">
        <v>652</v>
      </c>
      <c r="J14" s="235" t="s">
        <v>652</v>
      </c>
      <c r="K14" s="41" t="s">
        <v>652</v>
      </c>
      <c r="L14" s="235"/>
      <c r="M14" s="42"/>
    </row>
    <row r="15" spans="1:13" ht="33.75" x14ac:dyDescent="0.2">
      <c r="A15" s="245">
        <v>10</v>
      </c>
      <c r="B15" s="110">
        <v>10</v>
      </c>
      <c r="C15" s="108" t="s">
        <v>6</v>
      </c>
      <c r="D15" s="109" t="s">
        <v>865</v>
      </c>
      <c r="E15" s="10" t="s">
        <v>652</v>
      </c>
      <c r="F15" s="42" t="s">
        <v>652</v>
      </c>
      <c r="G15" s="42" t="s">
        <v>652</v>
      </c>
      <c r="H15" s="42"/>
      <c r="I15" s="41" t="s">
        <v>652</v>
      </c>
      <c r="J15" s="235"/>
      <c r="K15" s="42" t="s">
        <v>652</v>
      </c>
      <c r="L15" s="235"/>
      <c r="M15" s="42"/>
    </row>
    <row r="16" spans="1:13" x14ac:dyDescent="0.2">
      <c r="A16" s="245">
        <v>11</v>
      </c>
      <c r="B16" s="110">
        <v>12</v>
      </c>
      <c r="C16" s="108" t="s">
        <v>11</v>
      </c>
      <c r="D16" s="109" t="s">
        <v>749</v>
      </c>
      <c r="E16" s="10" t="s">
        <v>652</v>
      </c>
      <c r="F16" s="10" t="s">
        <v>652</v>
      </c>
      <c r="G16" s="42" t="s">
        <v>652</v>
      </c>
      <c r="H16" s="42" t="s">
        <v>652</v>
      </c>
      <c r="I16" s="42" t="s">
        <v>652</v>
      </c>
      <c r="J16" s="235" t="s">
        <v>652</v>
      </c>
      <c r="K16" s="41" t="s">
        <v>652</v>
      </c>
      <c r="L16" s="235" t="s">
        <v>652</v>
      </c>
      <c r="M16" s="42"/>
    </row>
    <row r="17" spans="1:13" x14ac:dyDescent="0.2">
      <c r="A17" s="245">
        <v>12</v>
      </c>
      <c r="B17" s="110">
        <v>13</v>
      </c>
      <c r="C17" s="108" t="s">
        <v>12</v>
      </c>
      <c r="D17" s="109" t="s">
        <v>866</v>
      </c>
      <c r="E17" s="10"/>
      <c r="F17" s="10" t="s">
        <v>652</v>
      </c>
      <c r="G17" s="42" t="s">
        <v>652</v>
      </c>
      <c r="H17" s="42"/>
      <c r="I17" s="42" t="s">
        <v>652</v>
      </c>
      <c r="J17" s="235"/>
      <c r="K17" s="42" t="s">
        <v>652</v>
      </c>
      <c r="L17" s="235"/>
      <c r="M17" s="42"/>
    </row>
    <row r="18" spans="1:13" x14ac:dyDescent="0.2">
      <c r="A18" s="245">
        <v>13</v>
      </c>
      <c r="B18" s="110">
        <v>14</v>
      </c>
      <c r="C18" s="108" t="s">
        <v>13</v>
      </c>
      <c r="D18" s="109" t="s">
        <v>750</v>
      </c>
      <c r="E18" s="10"/>
      <c r="F18" s="10" t="s">
        <v>652</v>
      </c>
      <c r="G18" s="42" t="s">
        <v>652</v>
      </c>
      <c r="H18" s="42" t="s">
        <v>652</v>
      </c>
      <c r="I18" s="42" t="s">
        <v>652</v>
      </c>
      <c r="J18" s="235" t="s">
        <v>652</v>
      </c>
      <c r="K18" s="42" t="s">
        <v>652</v>
      </c>
      <c r="L18" s="235"/>
      <c r="M18" s="42"/>
    </row>
    <row r="19" spans="1:13" x14ac:dyDescent="0.2">
      <c r="A19" s="245">
        <v>14</v>
      </c>
      <c r="B19" s="110">
        <v>15</v>
      </c>
      <c r="C19" s="108">
        <v>560020</v>
      </c>
      <c r="D19" s="109" t="s">
        <v>867</v>
      </c>
      <c r="E19" s="10" t="s">
        <v>652</v>
      </c>
      <c r="F19" s="10" t="s">
        <v>652</v>
      </c>
      <c r="G19" s="42" t="s">
        <v>652</v>
      </c>
      <c r="H19" s="42"/>
      <c r="I19" s="42" t="s">
        <v>652</v>
      </c>
      <c r="J19" s="235"/>
      <c r="K19" s="42" t="s">
        <v>652</v>
      </c>
      <c r="L19" s="235"/>
      <c r="M19" s="42"/>
    </row>
    <row r="20" spans="1:13" x14ac:dyDescent="0.2">
      <c r="A20" s="245">
        <v>15</v>
      </c>
      <c r="B20" s="110">
        <v>16</v>
      </c>
      <c r="C20" s="108">
        <v>560021</v>
      </c>
      <c r="D20" s="109" t="s">
        <v>751</v>
      </c>
      <c r="E20" s="10"/>
      <c r="F20" s="10"/>
      <c r="G20" s="42" t="s">
        <v>652</v>
      </c>
      <c r="H20" s="42" t="s">
        <v>652</v>
      </c>
      <c r="I20" s="42" t="s">
        <v>652</v>
      </c>
      <c r="J20" s="235" t="s">
        <v>652</v>
      </c>
      <c r="K20" s="42" t="s">
        <v>652</v>
      </c>
      <c r="L20" s="235"/>
      <c r="M20" s="42"/>
    </row>
    <row r="21" spans="1:13" ht="11.25" customHeight="1" x14ac:dyDescent="0.2">
      <c r="A21" s="245">
        <v>16</v>
      </c>
      <c r="B21" s="110">
        <v>17</v>
      </c>
      <c r="C21" s="108">
        <v>560022</v>
      </c>
      <c r="D21" s="109" t="s">
        <v>752</v>
      </c>
      <c r="E21" s="10"/>
      <c r="F21" s="10" t="s">
        <v>652</v>
      </c>
      <c r="G21" s="42" t="s">
        <v>652</v>
      </c>
      <c r="H21" s="42" t="s">
        <v>652</v>
      </c>
      <c r="I21" s="42" t="s">
        <v>652</v>
      </c>
      <c r="J21" s="235" t="s">
        <v>652</v>
      </c>
      <c r="K21" s="42" t="s">
        <v>652</v>
      </c>
      <c r="L21" s="235" t="s">
        <v>652</v>
      </c>
      <c r="M21" s="42"/>
    </row>
    <row r="22" spans="1:13" ht="11.25" customHeight="1" x14ac:dyDescent="0.2">
      <c r="A22" s="245">
        <v>17</v>
      </c>
      <c r="B22" s="110">
        <v>18</v>
      </c>
      <c r="C22" s="108">
        <v>560023</v>
      </c>
      <c r="D22" s="109" t="s">
        <v>868</v>
      </c>
      <c r="E22" s="10"/>
      <c r="F22" s="10" t="s">
        <v>652</v>
      </c>
      <c r="G22" s="42" t="s">
        <v>652</v>
      </c>
      <c r="H22" s="42"/>
      <c r="I22" s="42" t="s">
        <v>652</v>
      </c>
      <c r="J22" s="235"/>
      <c r="K22" s="42" t="s">
        <v>652</v>
      </c>
      <c r="L22" s="235"/>
      <c r="M22" s="42"/>
    </row>
    <row r="23" spans="1:13" x14ac:dyDescent="0.2">
      <c r="A23" s="245">
        <v>18</v>
      </c>
      <c r="B23" s="110">
        <v>19</v>
      </c>
      <c r="C23" s="108">
        <v>560024</v>
      </c>
      <c r="D23" s="109" t="s">
        <v>753</v>
      </c>
      <c r="E23" s="10"/>
      <c r="F23" s="10" t="s">
        <v>652</v>
      </c>
      <c r="G23" s="42" t="s">
        <v>652</v>
      </c>
      <c r="H23" s="42" t="s">
        <v>652</v>
      </c>
      <c r="I23" s="42" t="s">
        <v>652</v>
      </c>
      <c r="J23" s="235" t="s">
        <v>652</v>
      </c>
      <c r="K23" s="42" t="s">
        <v>652</v>
      </c>
      <c r="L23" s="235"/>
      <c r="M23" s="42"/>
    </row>
    <row r="24" spans="1:13" x14ac:dyDescent="0.2">
      <c r="A24" s="245">
        <v>19</v>
      </c>
      <c r="B24" s="110">
        <v>20</v>
      </c>
      <c r="C24" s="108">
        <v>560025</v>
      </c>
      <c r="D24" s="109" t="s">
        <v>935</v>
      </c>
      <c r="E24" s="10" t="s">
        <v>652</v>
      </c>
      <c r="F24" s="10" t="s">
        <v>652</v>
      </c>
      <c r="G24" s="42" t="s">
        <v>652</v>
      </c>
      <c r="H24" s="42"/>
      <c r="I24" s="42" t="s">
        <v>652</v>
      </c>
      <c r="J24" s="235"/>
      <c r="K24" s="42" t="s">
        <v>652</v>
      </c>
      <c r="L24" s="235"/>
      <c r="M24" s="42"/>
    </row>
    <row r="25" spans="1:13" ht="13.5" customHeight="1" x14ac:dyDescent="0.2">
      <c r="A25" s="245">
        <v>20</v>
      </c>
      <c r="B25" s="110">
        <v>21</v>
      </c>
      <c r="C25" s="108" t="s">
        <v>20</v>
      </c>
      <c r="D25" s="109" t="s">
        <v>754</v>
      </c>
      <c r="E25" s="10" t="s">
        <v>652</v>
      </c>
      <c r="F25" s="10" t="s">
        <v>652</v>
      </c>
      <c r="G25" s="42" t="s">
        <v>652</v>
      </c>
      <c r="H25" s="42" t="s">
        <v>652</v>
      </c>
      <c r="I25" s="42" t="s">
        <v>652</v>
      </c>
      <c r="J25" s="235"/>
      <c r="K25" s="42" t="s">
        <v>652</v>
      </c>
      <c r="L25" s="235"/>
      <c r="M25" s="42"/>
    </row>
    <row r="26" spans="1:13" x14ac:dyDescent="0.2">
      <c r="A26" s="245">
        <v>21</v>
      </c>
      <c r="B26" s="110">
        <v>22</v>
      </c>
      <c r="C26" s="108" t="s">
        <v>21</v>
      </c>
      <c r="D26" s="109" t="s">
        <v>936</v>
      </c>
      <c r="E26" s="10"/>
      <c r="F26" s="10" t="s">
        <v>652</v>
      </c>
      <c r="G26" s="42" t="s">
        <v>652</v>
      </c>
      <c r="H26" s="42"/>
      <c r="I26" s="42" t="s">
        <v>652</v>
      </c>
      <c r="J26" s="235"/>
      <c r="K26" s="42" t="s">
        <v>652</v>
      </c>
      <c r="L26" s="235"/>
      <c r="M26" s="42"/>
    </row>
    <row r="27" spans="1:13" x14ac:dyDescent="0.2">
      <c r="A27" s="245">
        <v>22</v>
      </c>
      <c r="B27" s="110">
        <v>24</v>
      </c>
      <c r="C27" s="110">
        <v>560218</v>
      </c>
      <c r="D27" s="121" t="s">
        <v>869</v>
      </c>
      <c r="E27" s="10"/>
      <c r="F27" s="10"/>
      <c r="G27" s="42"/>
      <c r="H27" s="42"/>
      <c r="I27" s="42" t="s">
        <v>652</v>
      </c>
      <c r="J27" s="235" t="s">
        <v>652</v>
      </c>
      <c r="K27" s="42"/>
      <c r="L27" s="235"/>
      <c r="M27" s="42"/>
    </row>
    <row r="28" spans="1:13" x14ac:dyDescent="0.2">
      <c r="A28" s="245">
        <v>23</v>
      </c>
      <c r="B28" s="110">
        <v>25</v>
      </c>
      <c r="C28" s="108" t="s">
        <v>490</v>
      </c>
      <c r="D28" s="109" t="s">
        <v>870</v>
      </c>
      <c r="E28" s="10"/>
      <c r="F28" s="10"/>
      <c r="G28" s="42"/>
      <c r="H28" s="42"/>
      <c r="I28" s="42"/>
      <c r="J28" s="235"/>
      <c r="K28" s="42" t="s">
        <v>652</v>
      </c>
      <c r="L28" s="235"/>
      <c r="M28" s="42"/>
    </row>
    <row r="29" spans="1:13" x14ac:dyDescent="0.2">
      <c r="A29" s="245">
        <v>24</v>
      </c>
      <c r="B29" s="110">
        <v>26</v>
      </c>
      <c r="C29" s="108" t="s">
        <v>461</v>
      </c>
      <c r="D29" s="109" t="s">
        <v>797</v>
      </c>
      <c r="E29" s="10"/>
      <c r="F29" s="10"/>
      <c r="G29" s="42"/>
      <c r="H29" s="42"/>
      <c r="I29" s="42"/>
      <c r="J29" s="235"/>
      <c r="K29" s="42"/>
      <c r="L29" s="235"/>
      <c r="M29" s="42" t="s">
        <v>652</v>
      </c>
    </row>
    <row r="30" spans="1:13" x14ac:dyDescent="0.2">
      <c r="A30" s="245">
        <v>25</v>
      </c>
      <c r="B30" s="110">
        <v>27</v>
      </c>
      <c r="C30" s="108" t="s">
        <v>26</v>
      </c>
      <c r="D30" s="109" t="s">
        <v>759</v>
      </c>
      <c r="E30" s="10"/>
      <c r="F30" s="10" t="s">
        <v>652</v>
      </c>
      <c r="G30" s="42" t="s">
        <v>652</v>
      </c>
      <c r="H30" s="42" t="s">
        <v>652</v>
      </c>
      <c r="I30" s="42" t="s">
        <v>652</v>
      </c>
      <c r="J30" s="235" t="s">
        <v>652</v>
      </c>
      <c r="K30" s="42" t="s">
        <v>652</v>
      </c>
      <c r="L30" s="235" t="s">
        <v>652</v>
      </c>
      <c r="M30" s="42"/>
    </row>
    <row r="31" spans="1:13" x14ac:dyDescent="0.2">
      <c r="A31" s="245">
        <v>26</v>
      </c>
      <c r="B31" s="110">
        <v>28</v>
      </c>
      <c r="C31" s="108" t="s">
        <v>22</v>
      </c>
      <c r="D31" s="109" t="s">
        <v>755</v>
      </c>
      <c r="E31" s="43"/>
      <c r="F31" s="10" t="s">
        <v>652</v>
      </c>
      <c r="G31" s="42" t="s">
        <v>652</v>
      </c>
      <c r="H31" s="42" t="s">
        <v>652</v>
      </c>
      <c r="I31" s="42" t="s">
        <v>652</v>
      </c>
      <c r="J31" s="235" t="s">
        <v>652</v>
      </c>
      <c r="K31" s="42" t="s">
        <v>652</v>
      </c>
      <c r="L31" s="235"/>
      <c r="M31" s="42"/>
    </row>
    <row r="32" spans="1:13" x14ac:dyDescent="0.2">
      <c r="A32" s="245">
        <v>27</v>
      </c>
      <c r="B32" s="110">
        <v>29</v>
      </c>
      <c r="C32" s="108" t="s">
        <v>23</v>
      </c>
      <c r="D32" s="109" t="s">
        <v>756</v>
      </c>
      <c r="E32" s="10" t="s">
        <v>652</v>
      </c>
      <c r="F32" s="10" t="s">
        <v>652</v>
      </c>
      <c r="G32" s="42" t="s">
        <v>652</v>
      </c>
      <c r="H32" s="42" t="s">
        <v>652</v>
      </c>
      <c r="I32" s="42" t="s">
        <v>652</v>
      </c>
      <c r="J32" s="235" t="s">
        <v>652</v>
      </c>
      <c r="K32" s="42" t="s">
        <v>652</v>
      </c>
      <c r="L32" s="235" t="s">
        <v>652</v>
      </c>
      <c r="M32" s="42"/>
    </row>
    <row r="33" spans="1:13" x14ac:dyDescent="0.2">
      <c r="A33" s="245">
        <v>28</v>
      </c>
      <c r="B33" s="110">
        <v>30</v>
      </c>
      <c r="C33" s="108" t="s">
        <v>24</v>
      </c>
      <c r="D33" s="109" t="s">
        <v>757</v>
      </c>
      <c r="E33" s="10" t="s">
        <v>652</v>
      </c>
      <c r="F33" s="10" t="s">
        <v>652</v>
      </c>
      <c r="G33" s="42" t="s">
        <v>652</v>
      </c>
      <c r="H33" s="42" t="s">
        <v>652</v>
      </c>
      <c r="I33" s="42" t="s">
        <v>652</v>
      </c>
      <c r="J33" s="235" t="s">
        <v>652</v>
      </c>
      <c r="K33" s="42" t="s">
        <v>652</v>
      </c>
      <c r="L33" s="235" t="s">
        <v>652</v>
      </c>
      <c r="M33" s="42"/>
    </row>
    <row r="34" spans="1:13" x14ac:dyDescent="0.2">
      <c r="A34" s="245">
        <v>29</v>
      </c>
      <c r="B34" s="110">
        <v>31</v>
      </c>
      <c r="C34" s="108" t="s">
        <v>25</v>
      </c>
      <c r="D34" s="109" t="s">
        <v>758</v>
      </c>
      <c r="E34" s="10"/>
      <c r="F34" s="10" t="s">
        <v>652</v>
      </c>
      <c r="G34" s="42" t="s">
        <v>652</v>
      </c>
      <c r="H34" s="42" t="s">
        <v>652</v>
      </c>
      <c r="I34" s="42" t="s">
        <v>652</v>
      </c>
      <c r="J34" s="235"/>
      <c r="K34" s="42" t="s">
        <v>652</v>
      </c>
      <c r="L34" s="235"/>
      <c r="M34" s="42"/>
    </row>
    <row r="35" spans="1:13" x14ac:dyDescent="0.2">
      <c r="A35" s="245">
        <v>30</v>
      </c>
      <c r="B35" s="110">
        <v>33</v>
      </c>
      <c r="C35" s="108" t="s">
        <v>27</v>
      </c>
      <c r="D35" s="109" t="s">
        <v>871</v>
      </c>
      <c r="E35" s="10"/>
      <c r="F35" s="10"/>
      <c r="G35" s="42"/>
      <c r="H35" s="42"/>
      <c r="I35" s="42" t="s">
        <v>652</v>
      </c>
      <c r="J35" s="235" t="s">
        <v>652</v>
      </c>
      <c r="K35" s="42" t="s">
        <v>652</v>
      </c>
      <c r="L35" s="235"/>
      <c r="M35" s="42"/>
    </row>
    <row r="36" spans="1:13" ht="15" x14ac:dyDescent="0.2">
      <c r="A36" s="245">
        <v>31</v>
      </c>
      <c r="B36" s="110">
        <v>34</v>
      </c>
      <c r="C36" s="108" t="s">
        <v>462</v>
      </c>
      <c r="D36" s="109" t="s">
        <v>798</v>
      </c>
      <c r="E36" s="10"/>
      <c r="F36" s="10"/>
      <c r="G36" s="42"/>
      <c r="H36" s="42"/>
      <c r="I36" s="42"/>
      <c r="J36" s="236"/>
      <c r="K36" s="42"/>
      <c r="L36" s="235"/>
      <c r="M36" s="42" t="s">
        <v>652</v>
      </c>
    </row>
    <row r="37" spans="1:13" x14ac:dyDescent="0.2">
      <c r="A37" s="245">
        <v>32</v>
      </c>
      <c r="B37" s="110">
        <v>35</v>
      </c>
      <c r="C37" s="110" t="s">
        <v>598</v>
      </c>
      <c r="D37" s="109" t="s">
        <v>799</v>
      </c>
      <c r="E37" s="10" t="s">
        <v>652</v>
      </c>
      <c r="F37" s="10" t="s">
        <v>652</v>
      </c>
      <c r="G37" s="42" t="s">
        <v>652</v>
      </c>
      <c r="H37" s="42" t="s">
        <v>652</v>
      </c>
      <c r="I37" s="41" t="s">
        <v>652</v>
      </c>
      <c r="J37" s="235" t="s">
        <v>652</v>
      </c>
      <c r="K37" s="42" t="s">
        <v>652</v>
      </c>
      <c r="L37" s="235" t="s">
        <v>652</v>
      </c>
      <c r="M37" s="42" t="s">
        <v>652</v>
      </c>
    </row>
    <row r="38" spans="1:13" x14ac:dyDescent="0.2">
      <c r="A38" s="245">
        <v>33</v>
      </c>
      <c r="B38" s="110">
        <v>37</v>
      </c>
      <c r="C38" s="108" t="s">
        <v>234</v>
      </c>
      <c r="D38" s="109" t="s">
        <v>760</v>
      </c>
      <c r="E38" s="10"/>
      <c r="F38" s="10" t="s">
        <v>652</v>
      </c>
      <c r="G38" s="42" t="s">
        <v>652</v>
      </c>
      <c r="H38" s="42" t="s">
        <v>652</v>
      </c>
      <c r="I38" s="42" t="s">
        <v>652</v>
      </c>
      <c r="J38" s="235"/>
      <c r="K38" s="42" t="s">
        <v>652</v>
      </c>
      <c r="L38" s="235"/>
      <c r="M38" s="42"/>
    </row>
    <row r="39" spans="1:13" x14ac:dyDescent="0.2">
      <c r="A39" s="245">
        <v>34</v>
      </c>
      <c r="B39" s="110">
        <v>38</v>
      </c>
      <c r="C39" s="108" t="s">
        <v>235</v>
      </c>
      <c r="D39" s="109" t="s">
        <v>872</v>
      </c>
      <c r="E39" s="10"/>
      <c r="F39" s="10"/>
      <c r="G39" s="42"/>
      <c r="H39" s="42"/>
      <c r="I39" s="42" t="s">
        <v>652</v>
      </c>
      <c r="J39" s="235" t="s">
        <v>652</v>
      </c>
      <c r="K39" s="42"/>
      <c r="L39" s="235"/>
      <c r="M39" s="42"/>
    </row>
    <row r="40" spans="1:13" x14ac:dyDescent="0.2">
      <c r="A40" s="245">
        <v>35</v>
      </c>
      <c r="B40" s="110">
        <v>40</v>
      </c>
      <c r="C40" s="108" t="s">
        <v>236</v>
      </c>
      <c r="D40" s="109" t="s">
        <v>761</v>
      </c>
      <c r="E40" s="10"/>
      <c r="F40" s="10" t="s">
        <v>652</v>
      </c>
      <c r="G40" s="42" t="s">
        <v>652</v>
      </c>
      <c r="H40" s="42" t="s">
        <v>652</v>
      </c>
      <c r="I40" s="42" t="s">
        <v>652</v>
      </c>
      <c r="J40" s="235" t="s">
        <v>652</v>
      </c>
      <c r="K40" s="42" t="s">
        <v>652</v>
      </c>
      <c r="L40" s="235" t="s">
        <v>652</v>
      </c>
      <c r="M40" s="42" t="s">
        <v>652</v>
      </c>
    </row>
    <row r="41" spans="1:13" x14ac:dyDescent="0.2">
      <c r="A41" s="245">
        <v>36</v>
      </c>
      <c r="B41" s="110">
        <v>43</v>
      </c>
      <c r="C41" s="108" t="s">
        <v>237</v>
      </c>
      <c r="D41" s="109" t="s">
        <v>762</v>
      </c>
      <c r="E41" s="10"/>
      <c r="F41" s="10" t="s">
        <v>652</v>
      </c>
      <c r="G41" s="42" t="s">
        <v>652</v>
      </c>
      <c r="H41" s="42" t="s">
        <v>652</v>
      </c>
      <c r="I41" s="42" t="s">
        <v>652</v>
      </c>
      <c r="J41" s="235" t="s">
        <v>652</v>
      </c>
      <c r="K41" s="42" t="s">
        <v>652</v>
      </c>
      <c r="L41" s="235"/>
      <c r="M41" s="42" t="s">
        <v>652</v>
      </c>
    </row>
    <row r="42" spans="1:13" x14ac:dyDescent="0.2">
      <c r="A42" s="245">
        <v>37</v>
      </c>
      <c r="B42" s="110">
        <v>45</v>
      </c>
      <c r="C42" s="108" t="s">
        <v>238</v>
      </c>
      <c r="D42" s="109" t="s">
        <v>763</v>
      </c>
      <c r="E42" s="10"/>
      <c r="F42" s="10" t="s">
        <v>652</v>
      </c>
      <c r="G42" s="42" t="s">
        <v>652</v>
      </c>
      <c r="H42" s="42" t="s">
        <v>652</v>
      </c>
      <c r="I42" s="42" t="s">
        <v>652</v>
      </c>
      <c r="J42" s="235" t="s">
        <v>652</v>
      </c>
      <c r="K42" s="42" t="s">
        <v>652</v>
      </c>
      <c r="L42" s="235" t="s">
        <v>652</v>
      </c>
      <c r="M42" s="42" t="s">
        <v>652</v>
      </c>
    </row>
    <row r="43" spans="1:13" x14ac:dyDescent="0.2">
      <c r="A43" s="245">
        <v>38</v>
      </c>
      <c r="B43" s="110">
        <v>46</v>
      </c>
      <c r="C43" s="108" t="s">
        <v>239</v>
      </c>
      <c r="D43" s="109" t="s">
        <v>873</v>
      </c>
      <c r="E43" s="10"/>
      <c r="F43" s="10"/>
      <c r="G43" s="42"/>
      <c r="H43" s="42"/>
      <c r="I43" s="42" t="s">
        <v>652</v>
      </c>
      <c r="J43" s="235" t="s">
        <v>652</v>
      </c>
      <c r="K43" s="42"/>
      <c r="L43" s="235"/>
      <c r="M43" s="42"/>
    </row>
    <row r="44" spans="1:13" x14ac:dyDescent="0.2">
      <c r="A44" s="245">
        <v>39</v>
      </c>
      <c r="B44" s="110">
        <v>47</v>
      </c>
      <c r="C44" s="110" t="s">
        <v>845</v>
      </c>
      <c r="D44" s="246" t="s">
        <v>800</v>
      </c>
      <c r="E44" s="10" t="s">
        <v>652</v>
      </c>
      <c r="F44" s="10" t="s">
        <v>652</v>
      </c>
      <c r="G44" s="42" t="s">
        <v>652</v>
      </c>
      <c r="H44" s="42" t="s">
        <v>652</v>
      </c>
      <c r="I44" s="42" t="s">
        <v>652</v>
      </c>
      <c r="J44" s="235" t="s">
        <v>652</v>
      </c>
      <c r="K44" s="42" t="s">
        <v>652</v>
      </c>
      <c r="L44" s="235" t="s">
        <v>652</v>
      </c>
      <c r="M44" s="42" t="s">
        <v>652</v>
      </c>
    </row>
    <row r="45" spans="1:13" x14ac:dyDescent="0.2">
      <c r="A45" s="245">
        <v>40</v>
      </c>
      <c r="B45" s="110">
        <v>50</v>
      </c>
      <c r="C45" s="108" t="s">
        <v>240</v>
      </c>
      <c r="D45" s="109" t="s">
        <v>764</v>
      </c>
      <c r="E45" s="10"/>
      <c r="F45" s="10" t="s">
        <v>652</v>
      </c>
      <c r="G45" s="42" t="s">
        <v>652</v>
      </c>
      <c r="H45" s="42" t="s">
        <v>652</v>
      </c>
      <c r="I45" s="42" t="s">
        <v>652</v>
      </c>
      <c r="J45" s="235" t="s">
        <v>652</v>
      </c>
      <c r="K45" s="42" t="s">
        <v>652</v>
      </c>
      <c r="L45" s="235" t="s">
        <v>652</v>
      </c>
      <c r="M45" s="42" t="s">
        <v>652</v>
      </c>
    </row>
    <row r="46" spans="1:13" x14ac:dyDescent="0.2">
      <c r="A46" s="245">
        <v>41</v>
      </c>
      <c r="B46" s="110">
        <v>51</v>
      </c>
      <c r="C46" s="108" t="s">
        <v>241</v>
      </c>
      <c r="D46" s="109" t="s">
        <v>765</v>
      </c>
      <c r="E46" s="10"/>
      <c r="F46" s="10" t="s">
        <v>652</v>
      </c>
      <c r="G46" s="42" t="s">
        <v>652</v>
      </c>
      <c r="H46" s="42" t="s">
        <v>652</v>
      </c>
      <c r="I46" s="42" t="s">
        <v>652</v>
      </c>
      <c r="J46" s="235" t="s">
        <v>652</v>
      </c>
      <c r="K46" s="42" t="s">
        <v>652</v>
      </c>
      <c r="L46" s="235" t="s">
        <v>652</v>
      </c>
      <c r="M46" s="42" t="s">
        <v>652</v>
      </c>
    </row>
    <row r="47" spans="1:13" x14ac:dyDescent="0.2">
      <c r="A47" s="245">
        <v>42</v>
      </c>
      <c r="B47" s="110">
        <v>52</v>
      </c>
      <c r="C47" s="108" t="s">
        <v>242</v>
      </c>
      <c r="D47" s="109" t="s">
        <v>766</v>
      </c>
      <c r="E47" s="10"/>
      <c r="F47" s="10" t="s">
        <v>652</v>
      </c>
      <c r="G47" s="42" t="s">
        <v>652</v>
      </c>
      <c r="H47" s="42" t="s">
        <v>652</v>
      </c>
      <c r="I47" s="42" t="s">
        <v>652</v>
      </c>
      <c r="J47" s="235" t="s">
        <v>652</v>
      </c>
      <c r="K47" s="42" t="s">
        <v>652</v>
      </c>
      <c r="L47" s="235" t="s">
        <v>652</v>
      </c>
      <c r="M47" s="42" t="s">
        <v>652</v>
      </c>
    </row>
    <row r="48" spans="1:13" x14ac:dyDescent="0.2">
      <c r="A48" s="245">
        <v>43</v>
      </c>
      <c r="B48" s="110">
        <v>53</v>
      </c>
      <c r="C48" s="108" t="s">
        <v>243</v>
      </c>
      <c r="D48" s="109" t="s">
        <v>767</v>
      </c>
      <c r="E48" s="10"/>
      <c r="F48" s="10" t="s">
        <v>652</v>
      </c>
      <c r="G48" s="42" t="s">
        <v>652</v>
      </c>
      <c r="H48" s="42" t="s">
        <v>652</v>
      </c>
      <c r="I48" s="42" t="s">
        <v>652</v>
      </c>
      <c r="J48" s="235" t="s">
        <v>652</v>
      </c>
      <c r="K48" s="42" t="s">
        <v>652</v>
      </c>
      <c r="L48" s="235" t="s">
        <v>652</v>
      </c>
      <c r="M48" s="42" t="s">
        <v>652</v>
      </c>
    </row>
    <row r="49" spans="1:13" x14ac:dyDescent="0.2">
      <c r="A49" s="245">
        <v>44</v>
      </c>
      <c r="B49" s="110">
        <v>54</v>
      </c>
      <c r="C49" s="108" t="s">
        <v>244</v>
      </c>
      <c r="D49" s="109" t="s">
        <v>768</v>
      </c>
      <c r="E49" s="10"/>
      <c r="F49" s="10" t="s">
        <v>652</v>
      </c>
      <c r="G49" s="42" t="s">
        <v>652</v>
      </c>
      <c r="H49" s="42" t="s">
        <v>652</v>
      </c>
      <c r="I49" s="42" t="s">
        <v>652</v>
      </c>
      <c r="J49" s="235" t="s">
        <v>652</v>
      </c>
      <c r="K49" s="42" t="s">
        <v>652</v>
      </c>
      <c r="L49" s="235" t="s">
        <v>652</v>
      </c>
      <c r="M49" s="42" t="s">
        <v>652</v>
      </c>
    </row>
    <row r="50" spans="1:13" x14ac:dyDescent="0.2">
      <c r="A50" s="245">
        <v>45</v>
      </c>
      <c r="B50" s="110">
        <v>55</v>
      </c>
      <c r="C50" s="108" t="s">
        <v>245</v>
      </c>
      <c r="D50" s="109" t="s">
        <v>769</v>
      </c>
      <c r="E50" s="10"/>
      <c r="F50" s="10" t="s">
        <v>652</v>
      </c>
      <c r="G50" s="42" t="s">
        <v>652</v>
      </c>
      <c r="H50" s="42" t="s">
        <v>652</v>
      </c>
      <c r="I50" s="42" t="s">
        <v>652</v>
      </c>
      <c r="J50" s="235" t="s">
        <v>652</v>
      </c>
      <c r="K50" s="42" t="s">
        <v>652</v>
      </c>
      <c r="L50" s="235" t="s">
        <v>652</v>
      </c>
      <c r="M50" s="42" t="s">
        <v>652</v>
      </c>
    </row>
    <row r="51" spans="1:13" x14ac:dyDescent="0.2">
      <c r="A51" s="245">
        <v>46</v>
      </c>
      <c r="B51" s="110">
        <v>56</v>
      </c>
      <c r="C51" s="108" t="s">
        <v>246</v>
      </c>
      <c r="D51" s="109" t="s">
        <v>403</v>
      </c>
      <c r="E51" s="10"/>
      <c r="F51" s="10" t="s">
        <v>652</v>
      </c>
      <c r="G51" s="42" t="s">
        <v>652</v>
      </c>
      <c r="H51" s="42" t="s">
        <v>652</v>
      </c>
      <c r="I51" s="42" t="s">
        <v>652</v>
      </c>
      <c r="J51" s="235" t="s">
        <v>652</v>
      </c>
      <c r="K51" s="42" t="s">
        <v>652</v>
      </c>
      <c r="L51" s="235" t="s">
        <v>652</v>
      </c>
      <c r="M51" s="42" t="s">
        <v>652</v>
      </c>
    </row>
    <row r="52" spans="1:13" x14ac:dyDescent="0.2">
      <c r="A52" s="245">
        <v>47</v>
      </c>
      <c r="B52" s="110">
        <v>57</v>
      </c>
      <c r="C52" s="108" t="s">
        <v>247</v>
      </c>
      <c r="D52" s="109" t="s">
        <v>770</v>
      </c>
      <c r="E52" s="10"/>
      <c r="F52" s="10" t="s">
        <v>652</v>
      </c>
      <c r="G52" s="42" t="s">
        <v>652</v>
      </c>
      <c r="H52" s="42" t="s">
        <v>652</v>
      </c>
      <c r="I52" s="42" t="s">
        <v>652</v>
      </c>
      <c r="J52" s="235" t="s">
        <v>652</v>
      </c>
      <c r="K52" s="42" t="s">
        <v>652</v>
      </c>
      <c r="L52" s="235" t="s">
        <v>652</v>
      </c>
      <c r="M52" s="42" t="s">
        <v>652</v>
      </c>
    </row>
    <row r="53" spans="1:13" x14ac:dyDescent="0.2">
      <c r="A53" s="245">
        <v>48</v>
      </c>
      <c r="B53" s="110">
        <v>58</v>
      </c>
      <c r="C53" s="108" t="s">
        <v>248</v>
      </c>
      <c r="D53" s="109" t="s">
        <v>771</v>
      </c>
      <c r="E53" s="10"/>
      <c r="F53" s="10" t="s">
        <v>652</v>
      </c>
      <c r="G53" s="42" t="s">
        <v>652</v>
      </c>
      <c r="H53" s="42" t="s">
        <v>652</v>
      </c>
      <c r="I53" s="42" t="s">
        <v>652</v>
      </c>
      <c r="J53" s="235" t="s">
        <v>652</v>
      </c>
      <c r="K53" s="42" t="s">
        <v>652</v>
      </c>
      <c r="L53" s="235" t="s">
        <v>652</v>
      </c>
      <c r="M53" s="42" t="s">
        <v>652</v>
      </c>
    </row>
    <row r="54" spans="1:13" x14ac:dyDescent="0.2">
      <c r="A54" s="245">
        <v>49</v>
      </c>
      <c r="B54" s="110">
        <v>59</v>
      </c>
      <c r="C54" s="108" t="s">
        <v>249</v>
      </c>
      <c r="D54" s="109" t="s">
        <v>772</v>
      </c>
      <c r="E54" s="10"/>
      <c r="F54" s="10" t="s">
        <v>652</v>
      </c>
      <c r="G54" s="42" t="s">
        <v>652</v>
      </c>
      <c r="H54" s="42" t="s">
        <v>652</v>
      </c>
      <c r="I54" s="42" t="s">
        <v>652</v>
      </c>
      <c r="J54" s="235" t="s">
        <v>652</v>
      </c>
      <c r="K54" s="42" t="s">
        <v>652</v>
      </c>
      <c r="L54" s="235" t="s">
        <v>652</v>
      </c>
      <c r="M54" s="42" t="s">
        <v>652</v>
      </c>
    </row>
    <row r="55" spans="1:13" x14ac:dyDescent="0.2">
      <c r="A55" s="245">
        <v>50</v>
      </c>
      <c r="B55" s="110">
        <v>60</v>
      </c>
      <c r="C55" s="108" t="s">
        <v>250</v>
      </c>
      <c r="D55" s="109" t="s">
        <v>773</v>
      </c>
      <c r="E55" s="10"/>
      <c r="F55" s="10" t="s">
        <v>652</v>
      </c>
      <c r="G55" s="42" t="s">
        <v>652</v>
      </c>
      <c r="H55" s="42" t="s">
        <v>652</v>
      </c>
      <c r="I55" s="42" t="s">
        <v>652</v>
      </c>
      <c r="J55" s="235" t="s">
        <v>652</v>
      </c>
      <c r="K55" s="42" t="s">
        <v>652</v>
      </c>
      <c r="L55" s="235" t="s">
        <v>652</v>
      </c>
      <c r="M55" s="42" t="s">
        <v>652</v>
      </c>
    </row>
    <row r="56" spans="1:13" x14ac:dyDescent="0.2">
      <c r="A56" s="245">
        <v>51</v>
      </c>
      <c r="B56" s="110">
        <v>61</v>
      </c>
      <c r="C56" s="108" t="s">
        <v>251</v>
      </c>
      <c r="D56" s="109" t="s">
        <v>774</v>
      </c>
      <c r="E56" s="10"/>
      <c r="F56" s="10" t="s">
        <v>652</v>
      </c>
      <c r="G56" s="42" t="s">
        <v>652</v>
      </c>
      <c r="H56" s="42" t="s">
        <v>652</v>
      </c>
      <c r="I56" s="42" t="s">
        <v>652</v>
      </c>
      <c r="J56" s="235" t="s">
        <v>652</v>
      </c>
      <c r="K56" s="42" t="s">
        <v>652</v>
      </c>
      <c r="L56" s="235" t="s">
        <v>652</v>
      </c>
      <c r="M56" s="42" t="s">
        <v>652</v>
      </c>
    </row>
    <row r="57" spans="1:13" x14ac:dyDescent="0.2">
      <c r="A57" s="245">
        <v>52</v>
      </c>
      <c r="B57" s="110">
        <v>62</v>
      </c>
      <c r="C57" s="108" t="s">
        <v>252</v>
      </c>
      <c r="D57" s="109" t="s">
        <v>404</v>
      </c>
      <c r="E57" s="10"/>
      <c r="F57" s="10" t="s">
        <v>652</v>
      </c>
      <c r="G57" s="42" t="s">
        <v>652</v>
      </c>
      <c r="H57" s="42" t="s">
        <v>652</v>
      </c>
      <c r="I57" s="42" t="s">
        <v>652</v>
      </c>
      <c r="J57" s="235" t="s">
        <v>652</v>
      </c>
      <c r="K57" s="42" t="s">
        <v>652</v>
      </c>
      <c r="L57" s="235" t="s">
        <v>652</v>
      </c>
      <c r="M57" s="42"/>
    </row>
    <row r="58" spans="1:13" x14ac:dyDescent="0.2">
      <c r="A58" s="245">
        <v>53</v>
      </c>
      <c r="B58" s="110">
        <v>63</v>
      </c>
      <c r="C58" s="108" t="s">
        <v>463</v>
      </c>
      <c r="D58" s="109" t="s">
        <v>874</v>
      </c>
      <c r="E58" s="10"/>
      <c r="F58" s="10"/>
      <c r="G58" s="42"/>
      <c r="H58" s="42"/>
      <c r="I58" s="42"/>
      <c r="J58" s="235"/>
      <c r="K58" s="42"/>
      <c r="L58" s="235"/>
      <c r="M58" s="42" t="s">
        <v>652</v>
      </c>
    </row>
    <row r="59" spans="1:13" x14ac:dyDescent="0.2">
      <c r="A59" s="245">
        <v>54</v>
      </c>
      <c r="B59" s="110">
        <v>64</v>
      </c>
      <c r="C59" s="108" t="s">
        <v>253</v>
      </c>
      <c r="D59" s="109" t="s">
        <v>775</v>
      </c>
      <c r="E59" s="10"/>
      <c r="F59" s="10" t="s">
        <v>652</v>
      </c>
      <c r="G59" s="42" t="s">
        <v>652</v>
      </c>
      <c r="H59" s="42" t="s">
        <v>652</v>
      </c>
      <c r="I59" s="42" t="s">
        <v>652</v>
      </c>
      <c r="J59" s="235" t="s">
        <v>652</v>
      </c>
      <c r="K59" s="42" t="s">
        <v>652</v>
      </c>
      <c r="L59" s="235" t="s">
        <v>652</v>
      </c>
      <c r="M59" s="42" t="s">
        <v>652</v>
      </c>
    </row>
    <row r="60" spans="1:13" x14ac:dyDescent="0.2">
      <c r="A60" s="245">
        <v>55</v>
      </c>
      <c r="B60" s="110">
        <v>65</v>
      </c>
      <c r="C60" s="108" t="s">
        <v>254</v>
      </c>
      <c r="D60" s="109" t="s">
        <v>776</v>
      </c>
      <c r="E60" s="10"/>
      <c r="F60" s="10" t="s">
        <v>652</v>
      </c>
      <c r="G60" s="42" t="s">
        <v>652</v>
      </c>
      <c r="H60" s="42" t="s">
        <v>652</v>
      </c>
      <c r="I60" s="42" t="s">
        <v>652</v>
      </c>
      <c r="J60" s="235" t="s">
        <v>652</v>
      </c>
      <c r="K60" s="42" t="s">
        <v>652</v>
      </c>
      <c r="L60" s="235" t="s">
        <v>652</v>
      </c>
      <c r="M60" s="42" t="s">
        <v>652</v>
      </c>
    </row>
    <row r="61" spans="1:13" x14ac:dyDescent="0.2">
      <c r="A61" s="245">
        <v>56</v>
      </c>
      <c r="B61" s="110">
        <v>66</v>
      </c>
      <c r="C61" s="108" t="s">
        <v>255</v>
      </c>
      <c r="D61" s="109" t="s">
        <v>777</v>
      </c>
      <c r="E61" s="10"/>
      <c r="F61" s="10" t="s">
        <v>652</v>
      </c>
      <c r="G61" s="42" t="s">
        <v>652</v>
      </c>
      <c r="H61" s="42" t="s">
        <v>652</v>
      </c>
      <c r="I61" s="42" t="s">
        <v>652</v>
      </c>
      <c r="J61" s="235" t="s">
        <v>652</v>
      </c>
      <c r="K61" s="42" t="s">
        <v>652</v>
      </c>
      <c r="L61" s="235" t="s">
        <v>652</v>
      </c>
      <c r="M61" s="42" t="s">
        <v>652</v>
      </c>
    </row>
    <row r="62" spans="1:13" x14ac:dyDescent="0.2">
      <c r="A62" s="245">
        <v>57</v>
      </c>
      <c r="B62" s="110">
        <v>67</v>
      </c>
      <c r="C62" s="108" t="s">
        <v>256</v>
      </c>
      <c r="D62" s="109" t="s">
        <v>778</v>
      </c>
      <c r="E62" s="10"/>
      <c r="F62" s="10" t="s">
        <v>652</v>
      </c>
      <c r="G62" s="42" t="s">
        <v>652</v>
      </c>
      <c r="H62" s="42" t="s">
        <v>652</v>
      </c>
      <c r="I62" s="42" t="s">
        <v>652</v>
      </c>
      <c r="J62" s="235" t="s">
        <v>652</v>
      </c>
      <c r="K62" s="42" t="s">
        <v>652</v>
      </c>
      <c r="L62" s="235" t="s">
        <v>652</v>
      </c>
      <c r="M62" s="42" t="s">
        <v>652</v>
      </c>
    </row>
    <row r="63" spans="1:13" x14ac:dyDescent="0.2">
      <c r="A63" s="245">
        <v>58</v>
      </c>
      <c r="B63" s="110">
        <v>68</v>
      </c>
      <c r="C63" s="108" t="s">
        <v>257</v>
      </c>
      <c r="D63" s="109" t="s">
        <v>779</v>
      </c>
      <c r="E63" s="10"/>
      <c r="F63" s="10" t="s">
        <v>652</v>
      </c>
      <c r="G63" s="42" t="s">
        <v>652</v>
      </c>
      <c r="H63" s="42" t="s">
        <v>652</v>
      </c>
      <c r="I63" s="42" t="s">
        <v>652</v>
      </c>
      <c r="J63" s="235" t="s">
        <v>652</v>
      </c>
      <c r="K63" s="42" t="s">
        <v>652</v>
      </c>
      <c r="L63" s="235" t="s">
        <v>652</v>
      </c>
      <c r="M63" s="42" t="s">
        <v>652</v>
      </c>
    </row>
    <row r="64" spans="1:13" x14ac:dyDescent="0.2">
      <c r="A64" s="245">
        <v>59</v>
      </c>
      <c r="B64" s="110">
        <v>69</v>
      </c>
      <c r="C64" s="108" t="s">
        <v>258</v>
      </c>
      <c r="D64" s="109" t="s">
        <v>780</v>
      </c>
      <c r="E64" s="10"/>
      <c r="F64" s="10" t="s">
        <v>652</v>
      </c>
      <c r="G64" s="42" t="s">
        <v>652</v>
      </c>
      <c r="H64" s="42" t="s">
        <v>652</v>
      </c>
      <c r="I64" s="42" t="s">
        <v>652</v>
      </c>
      <c r="J64" s="235" t="s">
        <v>652</v>
      </c>
      <c r="K64" s="42" t="s">
        <v>652</v>
      </c>
      <c r="L64" s="235" t="s">
        <v>652</v>
      </c>
      <c r="M64" s="42" t="s">
        <v>652</v>
      </c>
    </row>
    <row r="65" spans="1:13" x14ac:dyDescent="0.2">
      <c r="A65" s="245">
        <v>60</v>
      </c>
      <c r="B65" s="110">
        <v>70</v>
      </c>
      <c r="C65" s="108" t="s">
        <v>259</v>
      </c>
      <c r="D65" s="109" t="s">
        <v>781</v>
      </c>
      <c r="E65" s="10"/>
      <c r="F65" s="10" t="s">
        <v>652</v>
      </c>
      <c r="G65" s="42" t="s">
        <v>652</v>
      </c>
      <c r="H65" s="42" t="s">
        <v>652</v>
      </c>
      <c r="I65" s="42" t="s">
        <v>652</v>
      </c>
      <c r="J65" s="235" t="s">
        <v>652</v>
      </c>
      <c r="K65" s="42" t="s">
        <v>652</v>
      </c>
      <c r="L65" s="235" t="s">
        <v>652</v>
      </c>
      <c r="M65" s="42" t="s">
        <v>652</v>
      </c>
    </row>
    <row r="66" spans="1:13" x14ac:dyDescent="0.2">
      <c r="A66" s="245">
        <v>61</v>
      </c>
      <c r="B66" s="110">
        <v>71</v>
      </c>
      <c r="C66" s="108" t="s">
        <v>260</v>
      </c>
      <c r="D66" s="109" t="s">
        <v>782</v>
      </c>
      <c r="E66" s="10"/>
      <c r="F66" s="10" t="s">
        <v>652</v>
      </c>
      <c r="G66" s="42" t="s">
        <v>652</v>
      </c>
      <c r="H66" s="42" t="s">
        <v>652</v>
      </c>
      <c r="I66" s="42" t="s">
        <v>652</v>
      </c>
      <c r="J66" s="235" t="s">
        <v>652</v>
      </c>
      <c r="K66" s="42" t="s">
        <v>652</v>
      </c>
      <c r="L66" s="235" t="s">
        <v>652</v>
      </c>
      <c r="M66" s="42" t="s">
        <v>652</v>
      </c>
    </row>
    <row r="67" spans="1:13" x14ac:dyDescent="0.2">
      <c r="A67" s="245">
        <v>62</v>
      </c>
      <c r="B67" s="110">
        <v>72</v>
      </c>
      <c r="C67" s="108" t="s">
        <v>261</v>
      </c>
      <c r="D67" s="109" t="s">
        <v>783</v>
      </c>
      <c r="E67" s="10"/>
      <c r="F67" s="10" t="s">
        <v>652</v>
      </c>
      <c r="G67" s="42" t="s">
        <v>652</v>
      </c>
      <c r="H67" s="42" t="s">
        <v>652</v>
      </c>
      <c r="I67" s="42" t="s">
        <v>652</v>
      </c>
      <c r="J67" s="235" t="s">
        <v>652</v>
      </c>
      <c r="K67" s="42" t="s">
        <v>652</v>
      </c>
      <c r="L67" s="235" t="s">
        <v>652</v>
      </c>
      <c r="M67" s="42" t="s">
        <v>652</v>
      </c>
    </row>
    <row r="68" spans="1:13" x14ac:dyDescent="0.2">
      <c r="A68" s="245">
        <v>63</v>
      </c>
      <c r="B68" s="110">
        <v>73</v>
      </c>
      <c r="C68" s="108" t="s">
        <v>262</v>
      </c>
      <c r="D68" s="109" t="s">
        <v>784</v>
      </c>
      <c r="E68" s="10"/>
      <c r="F68" s="10" t="s">
        <v>652</v>
      </c>
      <c r="G68" s="42" t="s">
        <v>652</v>
      </c>
      <c r="H68" s="42" t="s">
        <v>652</v>
      </c>
      <c r="I68" s="42" t="s">
        <v>652</v>
      </c>
      <c r="J68" s="235" t="s">
        <v>652</v>
      </c>
      <c r="K68" s="42" t="s">
        <v>652</v>
      </c>
      <c r="L68" s="235" t="s">
        <v>652</v>
      </c>
      <c r="M68" s="42" t="s">
        <v>652</v>
      </c>
    </row>
    <row r="69" spans="1:13" x14ac:dyDescent="0.2">
      <c r="A69" s="245">
        <v>64</v>
      </c>
      <c r="B69" s="110">
        <v>74</v>
      </c>
      <c r="C69" s="108" t="s">
        <v>263</v>
      </c>
      <c r="D69" s="109" t="s">
        <v>785</v>
      </c>
      <c r="E69" s="10"/>
      <c r="F69" s="10" t="s">
        <v>652</v>
      </c>
      <c r="G69" s="42" t="s">
        <v>652</v>
      </c>
      <c r="H69" s="42" t="s">
        <v>652</v>
      </c>
      <c r="I69" s="42" t="s">
        <v>652</v>
      </c>
      <c r="J69" s="235" t="s">
        <v>652</v>
      </c>
      <c r="K69" s="42" t="s">
        <v>652</v>
      </c>
      <c r="L69" s="235" t="s">
        <v>652</v>
      </c>
      <c r="M69" s="42" t="s">
        <v>652</v>
      </c>
    </row>
    <row r="70" spans="1:13" x14ac:dyDescent="0.2">
      <c r="A70" s="245">
        <v>65</v>
      </c>
      <c r="B70" s="110">
        <v>75</v>
      </c>
      <c r="C70" s="108" t="s">
        <v>264</v>
      </c>
      <c r="D70" s="109" t="s">
        <v>786</v>
      </c>
      <c r="E70" s="10"/>
      <c r="F70" s="10" t="s">
        <v>652</v>
      </c>
      <c r="G70" s="42" t="s">
        <v>652</v>
      </c>
      <c r="H70" s="42" t="s">
        <v>652</v>
      </c>
      <c r="I70" s="42" t="s">
        <v>652</v>
      </c>
      <c r="J70" s="235" t="s">
        <v>652</v>
      </c>
      <c r="K70" s="42" t="s">
        <v>652</v>
      </c>
      <c r="L70" s="235" t="s">
        <v>652</v>
      </c>
      <c r="M70" s="42" t="s">
        <v>652</v>
      </c>
    </row>
    <row r="71" spans="1:13" x14ac:dyDescent="0.2">
      <c r="A71" s="245">
        <v>66</v>
      </c>
      <c r="B71" s="110">
        <v>76</v>
      </c>
      <c r="C71" s="108" t="s">
        <v>265</v>
      </c>
      <c r="D71" s="109" t="s">
        <v>787</v>
      </c>
      <c r="E71" s="10"/>
      <c r="F71" s="10" t="s">
        <v>652</v>
      </c>
      <c r="G71" s="42" t="s">
        <v>652</v>
      </c>
      <c r="H71" s="42" t="s">
        <v>652</v>
      </c>
      <c r="I71" s="42" t="s">
        <v>652</v>
      </c>
      <c r="J71" s="235" t="s">
        <v>652</v>
      </c>
      <c r="K71" s="42" t="s">
        <v>652</v>
      </c>
      <c r="L71" s="235" t="s">
        <v>652</v>
      </c>
      <c r="M71" s="42" t="s">
        <v>652</v>
      </c>
    </row>
    <row r="72" spans="1:13" x14ac:dyDescent="0.2">
      <c r="A72" s="245">
        <v>67</v>
      </c>
      <c r="B72" s="110">
        <v>77</v>
      </c>
      <c r="C72" s="108" t="s">
        <v>266</v>
      </c>
      <c r="D72" s="109" t="s">
        <v>788</v>
      </c>
      <c r="E72" s="10"/>
      <c r="F72" s="10" t="s">
        <v>652</v>
      </c>
      <c r="G72" s="42" t="s">
        <v>652</v>
      </c>
      <c r="H72" s="42" t="s">
        <v>652</v>
      </c>
      <c r="I72" s="42" t="s">
        <v>652</v>
      </c>
      <c r="J72" s="235" t="s">
        <v>652</v>
      </c>
      <c r="K72" s="42" t="s">
        <v>652</v>
      </c>
      <c r="L72" s="235" t="s">
        <v>652</v>
      </c>
      <c r="M72" s="42" t="s">
        <v>652</v>
      </c>
    </row>
    <row r="73" spans="1:13" x14ac:dyDescent="0.2">
      <c r="A73" s="245">
        <v>68</v>
      </c>
      <c r="B73" s="110">
        <v>78</v>
      </c>
      <c r="C73" s="108" t="s">
        <v>267</v>
      </c>
      <c r="D73" s="109" t="s">
        <v>789</v>
      </c>
      <c r="E73" s="10"/>
      <c r="F73" s="10" t="s">
        <v>652</v>
      </c>
      <c r="G73" s="42" t="s">
        <v>652</v>
      </c>
      <c r="H73" s="42" t="s">
        <v>652</v>
      </c>
      <c r="I73" s="42" t="s">
        <v>652</v>
      </c>
      <c r="J73" s="235" t="s">
        <v>652</v>
      </c>
      <c r="K73" s="42" t="s">
        <v>652</v>
      </c>
      <c r="L73" s="235" t="s">
        <v>652</v>
      </c>
      <c r="M73" s="42" t="s">
        <v>652</v>
      </c>
    </row>
    <row r="74" spans="1:13" x14ac:dyDescent="0.2">
      <c r="A74" s="245">
        <v>69</v>
      </c>
      <c r="B74" s="110">
        <v>79</v>
      </c>
      <c r="C74" s="108" t="s">
        <v>268</v>
      </c>
      <c r="D74" s="109" t="s">
        <v>790</v>
      </c>
      <c r="E74" s="10"/>
      <c r="F74" s="10" t="s">
        <v>652</v>
      </c>
      <c r="G74" s="42" t="s">
        <v>652</v>
      </c>
      <c r="H74" s="42" t="s">
        <v>652</v>
      </c>
      <c r="I74" s="42" t="s">
        <v>652</v>
      </c>
      <c r="J74" s="235" t="s">
        <v>652</v>
      </c>
      <c r="K74" s="42" t="s">
        <v>652</v>
      </c>
      <c r="L74" s="235" t="s">
        <v>652</v>
      </c>
      <c r="M74" s="42" t="s">
        <v>652</v>
      </c>
    </row>
    <row r="75" spans="1:13" x14ac:dyDescent="0.2">
      <c r="A75" s="245">
        <v>70</v>
      </c>
      <c r="B75" s="110">
        <v>80</v>
      </c>
      <c r="C75" s="108" t="s">
        <v>442</v>
      </c>
      <c r="D75" s="109" t="s">
        <v>791</v>
      </c>
      <c r="E75" s="10"/>
      <c r="F75" s="10" t="s">
        <v>652</v>
      </c>
      <c r="G75" s="42" t="s">
        <v>652</v>
      </c>
      <c r="H75" s="42" t="s">
        <v>652</v>
      </c>
      <c r="I75" s="42" t="s">
        <v>652</v>
      </c>
      <c r="J75" s="235" t="s">
        <v>652</v>
      </c>
      <c r="K75" s="42" t="s">
        <v>652</v>
      </c>
      <c r="L75" s="235" t="s">
        <v>652</v>
      </c>
      <c r="M75" s="42" t="s">
        <v>652</v>
      </c>
    </row>
    <row r="76" spans="1:13" x14ac:dyDescent="0.2">
      <c r="A76" s="245">
        <v>71</v>
      </c>
      <c r="B76" s="110">
        <v>81</v>
      </c>
      <c r="C76" s="108" t="s">
        <v>443</v>
      </c>
      <c r="D76" s="109" t="s">
        <v>792</v>
      </c>
      <c r="E76" s="10"/>
      <c r="F76" s="10" t="s">
        <v>652</v>
      </c>
      <c r="G76" s="42" t="s">
        <v>652</v>
      </c>
      <c r="H76" s="42" t="s">
        <v>652</v>
      </c>
      <c r="I76" s="42" t="s">
        <v>652</v>
      </c>
      <c r="J76" s="235" t="s">
        <v>652</v>
      </c>
      <c r="K76" s="42" t="s">
        <v>652</v>
      </c>
      <c r="L76" s="235" t="s">
        <v>652</v>
      </c>
      <c r="M76" s="42" t="s">
        <v>652</v>
      </c>
    </row>
    <row r="77" spans="1:13" x14ac:dyDescent="0.2">
      <c r="A77" s="245">
        <v>72</v>
      </c>
      <c r="B77" s="110">
        <v>82</v>
      </c>
      <c r="C77" s="108" t="s">
        <v>444</v>
      </c>
      <c r="D77" s="109" t="s">
        <v>793</v>
      </c>
      <c r="E77" s="10"/>
      <c r="F77" s="10" t="s">
        <v>652</v>
      </c>
      <c r="G77" s="42" t="s">
        <v>652</v>
      </c>
      <c r="H77" s="42" t="s">
        <v>652</v>
      </c>
      <c r="I77" s="42" t="s">
        <v>652</v>
      </c>
      <c r="J77" s="235" t="s">
        <v>652</v>
      </c>
      <c r="K77" s="42" t="s">
        <v>652</v>
      </c>
      <c r="L77" s="235" t="s">
        <v>652</v>
      </c>
      <c r="M77" s="42" t="s">
        <v>652</v>
      </c>
    </row>
    <row r="78" spans="1:13" x14ac:dyDescent="0.2">
      <c r="A78" s="245">
        <v>73</v>
      </c>
      <c r="B78" s="110">
        <v>83</v>
      </c>
      <c r="C78" s="108" t="s">
        <v>445</v>
      </c>
      <c r="D78" s="109" t="s">
        <v>875</v>
      </c>
      <c r="E78" s="10"/>
      <c r="F78" s="10" t="s">
        <v>652</v>
      </c>
      <c r="G78" s="42" t="s">
        <v>652</v>
      </c>
      <c r="H78" s="42" t="s">
        <v>652</v>
      </c>
      <c r="I78" s="42" t="s">
        <v>652</v>
      </c>
      <c r="J78" s="235" t="s">
        <v>652</v>
      </c>
      <c r="K78" s="42" t="s">
        <v>652</v>
      </c>
      <c r="L78" s="235" t="s">
        <v>652</v>
      </c>
      <c r="M78" s="42" t="s">
        <v>652</v>
      </c>
    </row>
    <row r="79" spans="1:13" x14ac:dyDescent="0.2">
      <c r="A79" s="245">
        <v>74</v>
      </c>
      <c r="B79" s="110">
        <v>84</v>
      </c>
      <c r="C79" s="108" t="s">
        <v>446</v>
      </c>
      <c r="D79" s="109" t="s">
        <v>794</v>
      </c>
      <c r="E79" s="10"/>
      <c r="F79" s="10"/>
      <c r="G79" s="42" t="s">
        <v>652</v>
      </c>
      <c r="H79" s="42" t="s">
        <v>652</v>
      </c>
      <c r="I79" s="42" t="s">
        <v>652</v>
      </c>
      <c r="J79" s="235" t="s">
        <v>652</v>
      </c>
      <c r="K79" s="42" t="s">
        <v>652</v>
      </c>
      <c r="L79" s="235"/>
      <c r="M79" s="42"/>
    </row>
    <row r="80" spans="1:13" ht="22.5" customHeight="1" x14ac:dyDescent="0.2">
      <c r="A80" s="245">
        <v>75</v>
      </c>
      <c r="B80" s="110">
        <v>85</v>
      </c>
      <c r="C80" s="108" t="s">
        <v>447</v>
      </c>
      <c r="D80" s="109" t="s">
        <v>1974</v>
      </c>
      <c r="E80" s="10" t="s">
        <v>652</v>
      </c>
      <c r="F80" s="10" t="s">
        <v>652</v>
      </c>
      <c r="G80" s="42" t="s">
        <v>652</v>
      </c>
      <c r="H80" s="42" t="s">
        <v>652</v>
      </c>
      <c r="I80" s="42" t="s">
        <v>652</v>
      </c>
      <c r="J80" s="235" t="s">
        <v>652</v>
      </c>
      <c r="K80" s="42" t="s">
        <v>652</v>
      </c>
      <c r="L80" s="235"/>
      <c r="M80" s="42"/>
    </row>
    <row r="81" spans="1:13" x14ac:dyDescent="0.2">
      <c r="A81" s="245">
        <v>76</v>
      </c>
      <c r="B81" s="110">
        <v>86</v>
      </c>
      <c r="C81" s="108" t="s">
        <v>448</v>
      </c>
      <c r="D81" s="109" t="s">
        <v>1975</v>
      </c>
      <c r="E81" s="10"/>
      <c r="F81" s="10" t="s">
        <v>652</v>
      </c>
      <c r="G81" s="42" t="s">
        <v>652</v>
      </c>
      <c r="H81" s="42" t="s">
        <v>652</v>
      </c>
      <c r="I81" s="42" t="s">
        <v>652</v>
      </c>
      <c r="J81" s="235" t="s">
        <v>652</v>
      </c>
      <c r="K81" s="42" t="s">
        <v>652</v>
      </c>
      <c r="L81" s="235"/>
      <c r="M81" s="42"/>
    </row>
    <row r="82" spans="1:13" x14ac:dyDescent="0.2">
      <c r="A82" s="245">
        <v>77</v>
      </c>
      <c r="B82" s="110">
        <v>87</v>
      </c>
      <c r="C82" s="108" t="s">
        <v>449</v>
      </c>
      <c r="D82" s="109" t="s">
        <v>1976</v>
      </c>
      <c r="E82" s="10"/>
      <c r="F82" s="10"/>
      <c r="G82" s="42" t="s">
        <v>652</v>
      </c>
      <c r="H82" s="42" t="s">
        <v>652</v>
      </c>
      <c r="I82" s="42" t="s">
        <v>652</v>
      </c>
      <c r="J82" s="235" t="s">
        <v>652</v>
      </c>
      <c r="K82" s="42" t="s">
        <v>652</v>
      </c>
      <c r="L82" s="235"/>
      <c r="M82" s="42"/>
    </row>
    <row r="83" spans="1:13" x14ac:dyDescent="0.2">
      <c r="A83" s="245">
        <v>78</v>
      </c>
      <c r="B83" s="110">
        <v>88</v>
      </c>
      <c r="C83" s="108" t="s">
        <v>450</v>
      </c>
      <c r="D83" s="109" t="s">
        <v>1977</v>
      </c>
      <c r="E83" s="10"/>
      <c r="F83" s="10"/>
      <c r="G83" s="42" t="s">
        <v>652</v>
      </c>
      <c r="H83" s="42" t="s">
        <v>652</v>
      </c>
      <c r="I83" s="42" t="s">
        <v>652</v>
      </c>
      <c r="J83" s="235" t="s">
        <v>652</v>
      </c>
      <c r="K83" s="42" t="s">
        <v>652</v>
      </c>
      <c r="L83" s="235"/>
      <c r="M83" s="42"/>
    </row>
    <row r="84" spans="1:13" s="29" customFormat="1" ht="22.5" x14ac:dyDescent="0.2">
      <c r="A84" s="245">
        <v>79</v>
      </c>
      <c r="B84" s="110">
        <v>89</v>
      </c>
      <c r="C84" s="108" t="s">
        <v>451</v>
      </c>
      <c r="D84" s="109" t="s">
        <v>876</v>
      </c>
      <c r="E84" s="10"/>
      <c r="F84" s="10" t="s">
        <v>652</v>
      </c>
      <c r="G84" s="42"/>
      <c r="H84" s="42"/>
      <c r="I84" s="42"/>
      <c r="J84" s="235"/>
      <c r="K84" s="42"/>
      <c r="L84" s="235"/>
      <c r="M84" s="42"/>
    </row>
    <row r="85" spans="1:13" x14ac:dyDescent="0.2">
      <c r="A85" s="245">
        <v>80</v>
      </c>
      <c r="B85" s="107">
        <v>92</v>
      </c>
      <c r="C85" s="247" t="s">
        <v>452</v>
      </c>
      <c r="D85" s="109" t="s">
        <v>937</v>
      </c>
      <c r="E85" s="10"/>
      <c r="F85" s="10" t="s">
        <v>652</v>
      </c>
      <c r="G85" s="42"/>
      <c r="H85" s="42"/>
      <c r="I85" s="42"/>
      <c r="J85" s="235"/>
      <c r="K85" s="42"/>
      <c r="L85" s="235"/>
      <c r="M85" s="42"/>
    </row>
    <row r="86" spans="1:13" ht="22.5" x14ac:dyDescent="0.2">
      <c r="A86" s="245">
        <v>81</v>
      </c>
      <c r="B86" s="107">
        <v>94</v>
      </c>
      <c r="C86" s="108" t="s">
        <v>453</v>
      </c>
      <c r="D86" s="109" t="s">
        <v>938</v>
      </c>
      <c r="E86" s="10"/>
      <c r="F86" s="10" t="s">
        <v>652</v>
      </c>
      <c r="G86" s="42" t="s">
        <v>652</v>
      </c>
      <c r="H86" s="42" t="s">
        <v>652</v>
      </c>
      <c r="I86" s="42" t="s">
        <v>652</v>
      </c>
      <c r="J86" s="235"/>
      <c r="K86" s="42" t="s">
        <v>652</v>
      </c>
      <c r="L86" s="235"/>
      <c r="M86" s="42"/>
    </row>
    <row r="87" spans="1:13" x14ac:dyDescent="0.2">
      <c r="A87" s="245">
        <v>82</v>
      </c>
      <c r="B87" s="107">
        <v>95</v>
      </c>
      <c r="C87" s="108" t="s">
        <v>454</v>
      </c>
      <c r="D87" s="109" t="s">
        <v>795</v>
      </c>
      <c r="E87" s="10"/>
      <c r="F87" s="10" t="s">
        <v>652</v>
      </c>
      <c r="G87" s="42" t="s">
        <v>652</v>
      </c>
      <c r="H87" s="42" t="s">
        <v>652</v>
      </c>
      <c r="I87" s="42" t="s">
        <v>652</v>
      </c>
      <c r="J87" s="235" t="s">
        <v>652</v>
      </c>
      <c r="K87" s="42" t="s">
        <v>652</v>
      </c>
      <c r="L87" s="235"/>
      <c r="M87" s="42"/>
    </row>
    <row r="88" spans="1:13" ht="22.5" x14ac:dyDescent="0.2">
      <c r="A88" s="245">
        <v>83</v>
      </c>
      <c r="B88" s="110">
        <v>96</v>
      </c>
      <c r="C88" s="108" t="s">
        <v>455</v>
      </c>
      <c r="D88" s="109" t="s">
        <v>796</v>
      </c>
      <c r="E88" s="10"/>
      <c r="F88" s="10" t="s">
        <v>652</v>
      </c>
      <c r="G88" s="42" t="s">
        <v>652</v>
      </c>
      <c r="H88" s="42" t="s">
        <v>652</v>
      </c>
      <c r="I88" s="42" t="s">
        <v>652</v>
      </c>
      <c r="J88" s="235" t="s">
        <v>652</v>
      </c>
      <c r="K88" s="42" t="s">
        <v>652</v>
      </c>
      <c r="L88" s="235"/>
      <c r="M88" s="42"/>
    </row>
    <row r="89" spans="1:13" s="29" customFormat="1" ht="22.5" x14ac:dyDescent="0.2">
      <c r="A89" s="245">
        <v>84</v>
      </c>
      <c r="B89" s="110">
        <v>98</v>
      </c>
      <c r="C89" s="108" t="s">
        <v>464</v>
      </c>
      <c r="D89" s="109" t="s">
        <v>877</v>
      </c>
      <c r="E89" s="10"/>
      <c r="F89" s="10"/>
      <c r="G89" s="42" t="s">
        <v>652</v>
      </c>
      <c r="H89" s="42"/>
      <c r="I89" s="42" t="s">
        <v>652</v>
      </c>
      <c r="J89" s="235"/>
      <c r="K89" s="42"/>
      <c r="L89" s="235"/>
      <c r="M89" s="42"/>
    </row>
    <row r="90" spans="1:13" s="29" customFormat="1" x14ac:dyDescent="0.2">
      <c r="A90" s="245">
        <v>85</v>
      </c>
      <c r="B90" s="107">
        <v>99</v>
      </c>
      <c r="C90" s="108" t="s">
        <v>456</v>
      </c>
      <c r="D90" s="109" t="s">
        <v>878</v>
      </c>
      <c r="E90" s="10"/>
      <c r="F90" s="10"/>
      <c r="G90" s="42" t="s">
        <v>652</v>
      </c>
      <c r="H90" s="42"/>
      <c r="I90" s="42" t="s">
        <v>652</v>
      </c>
      <c r="J90" s="235"/>
      <c r="K90" s="42"/>
      <c r="L90" s="235"/>
      <c r="M90" s="42"/>
    </row>
    <row r="91" spans="1:13" x14ac:dyDescent="0.2">
      <c r="A91" s="245">
        <v>86</v>
      </c>
      <c r="B91" s="107">
        <v>100</v>
      </c>
      <c r="C91" s="108" t="s">
        <v>457</v>
      </c>
      <c r="D91" s="109" t="s">
        <v>879</v>
      </c>
      <c r="E91" s="10"/>
      <c r="F91" s="10"/>
      <c r="G91" s="41"/>
      <c r="H91" s="42"/>
      <c r="I91" s="42" t="s">
        <v>652</v>
      </c>
      <c r="J91" s="235" t="s">
        <v>652</v>
      </c>
      <c r="K91" s="42"/>
      <c r="L91" s="235"/>
      <c r="M91" s="42"/>
    </row>
    <row r="92" spans="1:13" x14ac:dyDescent="0.2">
      <c r="A92" s="245">
        <v>87</v>
      </c>
      <c r="B92" s="107">
        <v>101</v>
      </c>
      <c r="C92" s="108" t="s">
        <v>458</v>
      </c>
      <c r="D92" s="109" t="s">
        <v>880</v>
      </c>
      <c r="E92" s="10"/>
      <c r="F92" s="10"/>
      <c r="G92" s="42"/>
      <c r="H92" s="42"/>
      <c r="I92" s="42" t="s">
        <v>652</v>
      </c>
      <c r="J92" s="235" t="s">
        <v>652</v>
      </c>
      <c r="K92" s="42"/>
      <c r="L92" s="235"/>
      <c r="M92" s="42"/>
    </row>
    <row r="93" spans="1:13" x14ac:dyDescent="0.2">
      <c r="A93" s="245">
        <v>88</v>
      </c>
      <c r="B93" s="107">
        <v>103</v>
      </c>
      <c r="C93" s="108" t="s">
        <v>459</v>
      </c>
      <c r="D93" s="109" t="s">
        <v>881</v>
      </c>
      <c r="E93" s="10"/>
      <c r="F93" s="10"/>
      <c r="G93" s="42"/>
      <c r="H93" s="42"/>
      <c r="I93" s="42" t="s">
        <v>652</v>
      </c>
      <c r="J93" s="235" t="s">
        <v>652</v>
      </c>
      <c r="K93" s="42"/>
      <c r="L93" s="235"/>
      <c r="M93" s="42"/>
    </row>
    <row r="94" spans="1:13" x14ac:dyDescent="0.2">
      <c r="A94" s="245">
        <v>89</v>
      </c>
      <c r="B94" s="107">
        <v>104</v>
      </c>
      <c r="C94" s="108" t="s">
        <v>460</v>
      </c>
      <c r="D94" s="109" t="s">
        <v>882</v>
      </c>
      <c r="E94" s="10"/>
      <c r="F94" s="10"/>
      <c r="G94" s="42"/>
      <c r="H94" s="42"/>
      <c r="I94" s="42" t="s">
        <v>652</v>
      </c>
      <c r="J94" s="235" t="s">
        <v>652</v>
      </c>
      <c r="K94" s="42"/>
      <c r="L94" s="235"/>
      <c r="M94" s="42"/>
    </row>
    <row r="95" spans="1:13" x14ac:dyDescent="0.2">
      <c r="A95" s="245">
        <v>90</v>
      </c>
      <c r="B95" s="107">
        <v>105</v>
      </c>
      <c r="C95" s="108" t="s">
        <v>465</v>
      </c>
      <c r="D95" s="109" t="s">
        <v>883</v>
      </c>
      <c r="E95" s="10"/>
      <c r="F95" s="10"/>
      <c r="G95" s="42"/>
      <c r="H95" s="42"/>
      <c r="I95" s="42" t="s">
        <v>652</v>
      </c>
      <c r="J95" s="235" t="s">
        <v>652</v>
      </c>
      <c r="K95" s="42"/>
      <c r="L95" s="235"/>
      <c r="M95" s="42"/>
    </row>
    <row r="96" spans="1:13" x14ac:dyDescent="0.2">
      <c r="A96" s="245">
        <v>91</v>
      </c>
      <c r="B96" s="107">
        <v>106</v>
      </c>
      <c r="C96" s="108" t="s">
        <v>466</v>
      </c>
      <c r="D96" s="109" t="s">
        <v>884</v>
      </c>
      <c r="E96" s="10"/>
      <c r="F96" s="10"/>
      <c r="G96" s="42"/>
      <c r="H96" s="42"/>
      <c r="I96" s="42" t="s">
        <v>652</v>
      </c>
      <c r="J96" s="235"/>
      <c r="K96" s="42"/>
      <c r="L96" s="235"/>
      <c r="M96" s="42"/>
    </row>
    <row r="97" spans="1:13" ht="22.5" x14ac:dyDescent="0.2">
      <c r="A97" s="245">
        <v>92</v>
      </c>
      <c r="B97" s="107">
        <v>107</v>
      </c>
      <c r="C97" s="108" t="s">
        <v>467</v>
      </c>
      <c r="D97" s="109" t="s">
        <v>939</v>
      </c>
      <c r="E97" s="10"/>
      <c r="F97" s="10"/>
      <c r="G97" s="42"/>
      <c r="H97" s="42"/>
      <c r="I97" s="42" t="s">
        <v>652</v>
      </c>
      <c r="J97" s="235" t="s">
        <v>652</v>
      </c>
      <c r="K97" s="42"/>
      <c r="L97" s="235"/>
      <c r="M97" s="42"/>
    </row>
    <row r="98" spans="1:13" x14ac:dyDescent="0.2">
      <c r="A98" s="245">
        <v>93</v>
      </c>
      <c r="B98" s="107">
        <v>108</v>
      </c>
      <c r="C98" s="108" t="s">
        <v>468</v>
      </c>
      <c r="D98" s="109" t="s">
        <v>940</v>
      </c>
      <c r="E98" s="10"/>
      <c r="F98" s="10"/>
      <c r="G98" s="42"/>
      <c r="H98" s="42"/>
      <c r="I98" s="42" t="s">
        <v>652</v>
      </c>
      <c r="J98" s="235" t="s">
        <v>652</v>
      </c>
      <c r="K98" s="42"/>
      <c r="L98" s="235"/>
      <c r="M98" s="42"/>
    </row>
    <row r="99" spans="1:13" x14ac:dyDescent="0.2">
      <c r="A99" s="245">
        <v>94</v>
      </c>
      <c r="B99" s="107">
        <v>110</v>
      </c>
      <c r="C99" s="108" t="s">
        <v>469</v>
      </c>
      <c r="D99" s="109" t="s">
        <v>885</v>
      </c>
      <c r="E99" s="10"/>
      <c r="F99" s="10"/>
      <c r="G99" s="42"/>
      <c r="H99" s="42"/>
      <c r="I99" s="42" t="s">
        <v>652</v>
      </c>
      <c r="J99" s="235" t="s">
        <v>652</v>
      </c>
      <c r="K99" s="42"/>
      <c r="L99" s="235"/>
      <c r="M99" s="42"/>
    </row>
    <row r="100" spans="1:13" x14ac:dyDescent="0.2">
      <c r="A100" s="245">
        <v>95</v>
      </c>
      <c r="B100" s="107">
        <v>113</v>
      </c>
      <c r="C100" s="108" t="s">
        <v>470</v>
      </c>
      <c r="D100" s="109" t="s">
        <v>886</v>
      </c>
      <c r="E100" s="10"/>
      <c r="F100" s="10"/>
      <c r="G100" s="42"/>
      <c r="H100" s="42"/>
      <c r="I100" s="42" t="s">
        <v>652</v>
      </c>
      <c r="J100" s="235" t="s">
        <v>652</v>
      </c>
      <c r="K100" s="42"/>
      <c r="L100" s="235"/>
      <c r="M100" s="42"/>
    </row>
    <row r="101" spans="1:13" x14ac:dyDescent="0.2">
      <c r="A101" s="245">
        <v>96</v>
      </c>
      <c r="B101" s="107">
        <v>114</v>
      </c>
      <c r="C101" s="108" t="s">
        <v>471</v>
      </c>
      <c r="D101" s="109" t="s">
        <v>887</v>
      </c>
      <c r="E101" s="10"/>
      <c r="F101" s="10"/>
      <c r="G101" s="42"/>
      <c r="H101" s="42"/>
      <c r="I101" s="42" t="s">
        <v>652</v>
      </c>
      <c r="J101" s="235" t="s">
        <v>652</v>
      </c>
      <c r="K101" s="42"/>
      <c r="L101" s="235"/>
      <c r="M101" s="42"/>
    </row>
    <row r="102" spans="1:13" x14ac:dyDescent="0.2">
      <c r="A102" s="245">
        <v>97</v>
      </c>
      <c r="B102" s="107">
        <v>116</v>
      </c>
      <c r="C102" s="108" t="s">
        <v>472</v>
      </c>
      <c r="D102" s="109" t="s">
        <v>888</v>
      </c>
      <c r="E102" s="10"/>
      <c r="F102" s="10"/>
      <c r="G102" s="42"/>
      <c r="H102" s="42"/>
      <c r="I102" s="42" t="s">
        <v>652</v>
      </c>
      <c r="J102" s="235" t="s">
        <v>652</v>
      </c>
      <c r="K102" s="42"/>
      <c r="L102" s="235"/>
      <c r="M102" s="42"/>
    </row>
    <row r="103" spans="1:13" x14ac:dyDescent="0.2">
      <c r="A103" s="245">
        <v>98</v>
      </c>
      <c r="B103" s="107">
        <v>118</v>
      </c>
      <c r="C103" s="108" t="s">
        <v>473</v>
      </c>
      <c r="D103" s="109" t="s">
        <v>889</v>
      </c>
      <c r="E103" s="10"/>
      <c r="F103" s="10"/>
      <c r="G103" s="42"/>
      <c r="H103" s="42"/>
      <c r="I103" s="42" t="s">
        <v>652</v>
      </c>
      <c r="J103" s="235" t="s">
        <v>652</v>
      </c>
      <c r="K103" s="42"/>
      <c r="L103" s="235"/>
      <c r="M103" s="42"/>
    </row>
    <row r="104" spans="1:13" ht="12" customHeight="1" x14ac:dyDescent="0.2">
      <c r="A104" s="245">
        <v>99</v>
      </c>
      <c r="B104" s="107">
        <v>120</v>
      </c>
      <c r="C104" s="108" t="s">
        <v>474</v>
      </c>
      <c r="D104" s="109" t="s">
        <v>890</v>
      </c>
      <c r="E104" s="10"/>
      <c r="F104" s="10"/>
      <c r="G104" s="42"/>
      <c r="H104" s="42"/>
      <c r="I104" s="42" t="s">
        <v>652</v>
      </c>
      <c r="J104" s="235" t="s">
        <v>652</v>
      </c>
      <c r="K104" s="42"/>
      <c r="L104" s="235"/>
      <c r="M104" s="42"/>
    </row>
    <row r="105" spans="1:13" x14ac:dyDescent="0.2">
      <c r="A105" s="245">
        <v>100</v>
      </c>
      <c r="B105" s="107">
        <v>121</v>
      </c>
      <c r="C105" s="108" t="s">
        <v>476</v>
      </c>
      <c r="D105" s="109" t="s">
        <v>891</v>
      </c>
      <c r="E105" s="10"/>
      <c r="F105" s="10"/>
      <c r="G105" s="42"/>
      <c r="H105" s="42"/>
      <c r="I105" s="42" t="s">
        <v>652</v>
      </c>
      <c r="J105" s="235" t="s">
        <v>652</v>
      </c>
      <c r="K105" s="42"/>
      <c r="L105" s="235"/>
      <c r="M105" s="42"/>
    </row>
    <row r="106" spans="1:13" s="29" customFormat="1" x14ac:dyDescent="0.2">
      <c r="A106" s="245">
        <v>101</v>
      </c>
      <c r="B106" s="107">
        <v>123</v>
      </c>
      <c r="C106" s="108" t="s">
        <v>1978</v>
      </c>
      <c r="D106" s="109" t="s">
        <v>1979</v>
      </c>
      <c r="E106" s="10"/>
      <c r="F106" s="10"/>
      <c r="G106" s="42"/>
      <c r="H106" s="42"/>
      <c r="I106" s="42" t="s">
        <v>652</v>
      </c>
      <c r="J106" s="235"/>
      <c r="K106" s="42" t="s">
        <v>652</v>
      </c>
      <c r="L106" s="235"/>
      <c r="M106" s="42"/>
    </row>
    <row r="107" spans="1:13" ht="22.5" x14ac:dyDescent="0.2">
      <c r="A107" s="245">
        <v>102</v>
      </c>
      <c r="B107" s="110">
        <v>123</v>
      </c>
      <c r="C107" s="110" t="s">
        <v>599</v>
      </c>
      <c r="D107" s="121" t="s">
        <v>892</v>
      </c>
      <c r="E107" s="44"/>
      <c r="F107" s="44"/>
      <c r="G107" s="157" t="s">
        <v>652</v>
      </c>
      <c r="H107" s="157"/>
      <c r="I107" s="42"/>
      <c r="J107" s="235"/>
      <c r="K107" s="42" t="s">
        <v>652</v>
      </c>
      <c r="L107" s="237"/>
      <c r="M107" s="157"/>
    </row>
    <row r="108" spans="1:13" x14ac:dyDescent="0.2">
      <c r="A108" s="245">
        <v>103</v>
      </c>
      <c r="B108" s="107">
        <v>124</v>
      </c>
      <c r="C108" s="108" t="s">
        <v>475</v>
      </c>
      <c r="D108" s="109" t="s">
        <v>893</v>
      </c>
      <c r="E108" s="10"/>
      <c r="F108" s="10"/>
      <c r="G108" s="42"/>
      <c r="H108" s="42"/>
      <c r="I108" s="42" t="s">
        <v>652</v>
      </c>
      <c r="J108" s="235" t="s">
        <v>652</v>
      </c>
      <c r="K108" s="42"/>
      <c r="L108" s="235"/>
      <c r="M108" s="42"/>
    </row>
    <row r="109" spans="1:13" x14ac:dyDescent="0.2">
      <c r="A109" s="245">
        <v>104</v>
      </c>
      <c r="B109" s="107">
        <v>125</v>
      </c>
      <c r="C109" s="108" t="s">
        <v>477</v>
      </c>
      <c r="D109" s="109" t="s">
        <v>894</v>
      </c>
      <c r="E109" s="10"/>
      <c r="F109" s="10"/>
      <c r="G109" s="42"/>
      <c r="H109" s="42"/>
      <c r="I109" s="42" t="s">
        <v>652</v>
      </c>
      <c r="J109" s="235" t="s">
        <v>652</v>
      </c>
      <c r="K109" s="42"/>
      <c r="L109" s="235"/>
      <c r="M109" s="42"/>
    </row>
    <row r="110" spans="1:13" x14ac:dyDescent="0.2">
      <c r="A110" s="245">
        <v>105</v>
      </c>
      <c r="B110" s="107">
        <v>126</v>
      </c>
      <c r="C110" s="110" t="s">
        <v>600</v>
      </c>
      <c r="D110" s="111" t="s">
        <v>895</v>
      </c>
      <c r="E110" s="45"/>
      <c r="F110" s="106"/>
      <c r="G110" s="106"/>
      <c r="H110" s="106"/>
      <c r="I110" s="42" t="s">
        <v>652</v>
      </c>
      <c r="J110" s="164" t="s">
        <v>652</v>
      </c>
      <c r="K110" s="106"/>
      <c r="L110" s="169"/>
      <c r="M110" s="106"/>
    </row>
    <row r="111" spans="1:13" x14ac:dyDescent="0.2">
      <c r="A111" s="245">
        <v>106</v>
      </c>
      <c r="B111" s="107">
        <v>128</v>
      </c>
      <c r="C111" s="108" t="s">
        <v>478</v>
      </c>
      <c r="D111" s="109" t="s">
        <v>896</v>
      </c>
      <c r="E111" s="10"/>
      <c r="F111" s="42"/>
      <c r="G111" s="42"/>
      <c r="H111" s="42"/>
      <c r="I111" s="42" t="s">
        <v>652</v>
      </c>
      <c r="J111" s="235" t="s">
        <v>652</v>
      </c>
      <c r="K111" s="42"/>
      <c r="L111" s="235"/>
      <c r="M111" s="42"/>
    </row>
    <row r="112" spans="1:13" x14ac:dyDescent="0.2">
      <c r="A112" s="245">
        <v>107</v>
      </c>
      <c r="B112" s="107"/>
      <c r="C112" s="108" t="s">
        <v>942</v>
      </c>
      <c r="D112" s="109" t="s">
        <v>943</v>
      </c>
      <c r="E112" s="10"/>
      <c r="F112" s="10"/>
      <c r="G112" s="42"/>
      <c r="H112" s="42"/>
      <c r="I112" s="42"/>
      <c r="J112" s="235" t="s">
        <v>652</v>
      </c>
      <c r="K112" s="42"/>
      <c r="L112" s="235"/>
      <c r="M112" s="42"/>
    </row>
    <row r="113" spans="1:13" s="29" customFormat="1" ht="22.5" x14ac:dyDescent="0.2">
      <c r="A113" s="245">
        <v>108</v>
      </c>
      <c r="B113" s="110">
        <v>130</v>
      </c>
      <c r="C113" s="108" t="s">
        <v>479</v>
      </c>
      <c r="D113" s="109" t="s">
        <v>897</v>
      </c>
      <c r="E113" s="10"/>
      <c r="F113" s="10"/>
      <c r="G113" s="42"/>
      <c r="H113" s="42"/>
      <c r="I113" s="42" t="s">
        <v>652</v>
      </c>
      <c r="J113" s="235" t="s">
        <v>652</v>
      </c>
      <c r="K113" s="42"/>
      <c r="L113" s="235"/>
      <c r="M113" s="42"/>
    </row>
    <row r="114" spans="1:13" x14ac:dyDescent="0.2">
      <c r="A114" s="245">
        <v>109</v>
      </c>
      <c r="B114" s="107">
        <v>131</v>
      </c>
      <c r="C114" s="108" t="s">
        <v>480</v>
      </c>
      <c r="D114" s="109" t="s">
        <v>898</v>
      </c>
      <c r="E114" s="10"/>
      <c r="F114" s="10"/>
      <c r="G114" s="42"/>
      <c r="H114" s="42"/>
      <c r="I114" s="42" t="s">
        <v>652</v>
      </c>
      <c r="J114" s="235" t="s">
        <v>652</v>
      </c>
      <c r="K114" s="42"/>
      <c r="L114" s="235"/>
      <c r="M114" s="42"/>
    </row>
    <row r="115" spans="1:13" x14ac:dyDescent="0.2">
      <c r="A115" s="245">
        <v>110</v>
      </c>
      <c r="B115" s="107">
        <v>132</v>
      </c>
      <c r="C115" s="108" t="s">
        <v>481</v>
      </c>
      <c r="D115" s="109" t="s">
        <v>899</v>
      </c>
      <c r="E115" s="10"/>
      <c r="F115" s="10"/>
      <c r="G115" s="42"/>
      <c r="H115" s="42"/>
      <c r="I115" s="42" t="s">
        <v>652</v>
      </c>
      <c r="J115" s="235" t="s">
        <v>652</v>
      </c>
      <c r="K115" s="42"/>
      <c r="L115" s="235"/>
      <c r="M115" s="42"/>
    </row>
    <row r="116" spans="1:13" s="29" customFormat="1" ht="22.5" x14ac:dyDescent="0.2">
      <c r="A116" s="245">
        <v>111</v>
      </c>
      <c r="B116" s="110">
        <v>133</v>
      </c>
      <c r="C116" s="110">
        <v>560219</v>
      </c>
      <c r="D116" s="109" t="s">
        <v>1982</v>
      </c>
      <c r="E116" s="10"/>
      <c r="F116" s="10"/>
      <c r="G116" s="42"/>
      <c r="H116" s="42"/>
      <c r="I116" s="42" t="s">
        <v>652</v>
      </c>
      <c r="J116" s="235"/>
      <c r="K116" s="42"/>
      <c r="L116" s="235"/>
      <c r="M116" s="42"/>
    </row>
    <row r="117" spans="1:13" ht="22.5" x14ac:dyDescent="0.2">
      <c r="A117" s="245">
        <v>112</v>
      </c>
      <c r="B117" s="110">
        <v>134</v>
      </c>
      <c r="C117" s="108" t="s">
        <v>482</v>
      </c>
      <c r="D117" s="109" t="s">
        <v>900</v>
      </c>
      <c r="E117" s="10"/>
      <c r="F117" s="10"/>
      <c r="G117" s="42"/>
      <c r="H117" s="42"/>
      <c r="I117" s="42" t="s">
        <v>652</v>
      </c>
      <c r="J117" s="235" t="s">
        <v>652</v>
      </c>
      <c r="K117" s="42"/>
      <c r="L117" s="235"/>
      <c r="M117" s="42"/>
    </row>
    <row r="118" spans="1:13" x14ac:dyDescent="0.2">
      <c r="A118" s="245">
        <v>113</v>
      </c>
      <c r="B118" s="107">
        <v>136</v>
      </c>
      <c r="C118" s="110">
        <v>560223</v>
      </c>
      <c r="D118" s="109" t="s">
        <v>1984</v>
      </c>
      <c r="E118" s="10"/>
      <c r="F118" s="10"/>
      <c r="G118" s="42"/>
      <c r="H118" s="42"/>
      <c r="I118" s="42" t="s">
        <v>652</v>
      </c>
      <c r="J118" s="235" t="s">
        <v>652</v>
      </c>
      <c r="K118" s="42"/>
      <c r="L118" s="235"/>
      <c r="M118" s="42"/>
    </row>
    <row r="119" spans="1:13" x14ac:dyDescent="0.2">
      <c r="A119" s="245">
        <v>114</v>
      </c>
      <c r="B119" s="107">
        <v>137</v>
      </c>
      <c r="C119" s="108" t="s">
        <v>483</v>
      </c>
      <c r="D119" s="109" t="s">
        <v>901</v>
      </c>
      <c r="E119" s="10"/>
      <c r="F119" s="10"/>
      <c r="G119" s="42"/>
      <c r="H119" s="42"/>
      <c r="I119" s="42" t="s">
        <v>652</v>
      </c>
      <c r="J119" s="235" t="s">
        <v>652</v>
      </c>
      <c r="K119" s="42"/>
      <c r="L119" s="235"/>
      <c r="M119" s="42"/>
    </row>
    <row r="120" spans="1:13" x14ac:dyDescent="0.2">
      <c r="A120" s="245">
        <v>115</v>
      </c>
      <c r="B120" s="107">
        <v>139</v>
      </c>
      <c r="C120" s="108" t="s">
        <v>484</v>
      </c>
      <c r="D120" s="109" t="s">
        <v>902</v>
      </c>
      <c r="E120" s="10"/>
      <c r="F120" s="10"/>
      <c r="G120" s="42"/>
      <c r="H120" s="42"/>
      <c r="I120" s="42" t="s">
        <v>652</v>
      </c>
      <c r="J120" s="235" t="s">
        <v>652</v>
      </c>
      <c r="K120" s="42"/>
      <c r="L120" s="235"/>
      <c r="M120" s="42"/>
    </row>
    <row r="121" spans="1:13" x14ac:dyDescent="0.2">
      <c r="A121" s="245">
        <v>116</v>
      </c>
      <c r="B121" s="110">
        <v>140</v>
      </c>
      <c r="C121" s="108" t="s">
        <v>485</v>
      </c>
      <c r="D121" s="109" t="s">
        <v>941</v>
      </c>
      <c r="E121" s="10"/>
      <c r="F121" s="10"/>
      <c r="G121" s="42"/>
      <c r="H121" s="42"/>
      <c r="I121" s="42" t="s">
        <v>652</v>
      </c>
      <c r="J121" s="235" t="s">
        <v>652</v>
      </c>
      <c r="K121" s="42"/>
      <c r="L121" s="235"/>
      <c r="M121" s="42"/>
    </row>
    <row r="122" spans="1:13" x14ac:dyDescent="0.2">
      <c r="A122" s="245">
        <v>117</v>
      </c>
      <c r="B122" s="110">
        <v>140</v>
      </c>
      <c r="C122" s="110">
        <v>560227</v>
      </c>
      <c r="D122" s="121" t="s">
        <v>903</v>
      </c>
      <c r="E122" s="10"/>
      <c r="F122" s="10"/>
      <c r="G122" s="42"/>
      <c r="H122" s="42"/>
      <c r="I122" s="42" t="s">
        <v>652</v>
      </c>
      <c r="J122" s="164"/>
      <c r="K122" s="42"/>
      <c r="L122" s="235"/>
      <c r="M122" s="42"/>
    </row>
    <row r="123" spans="1:13" x14ac:dyDescent="0.2">
      <c r="A123" s="245">
        <v>118</v>
      </c>
      <c r="B123" s="110">
        <v>141</v>
      </c>
      <c r="C123" s="248">
        <v>560228</v>
      </c>
      <c r="D123" s="121" t="s">
        <v>904</v>
      </c>
      <c r="E123" s="10"/>
      <c r="F123" s="10"/>
      <c r="G123" s="42"/>
      <c r="H123" s="42"/>
      <c r="I123" s="42" t="s">
        <v>652</v>
      </c>
      <c r="J123" s="235" t="s">
        <v>652</v>
      </c>
      <c r="K123" s="42"/>
      <c r="L123" s="235"/>
      <c r="M123" s="42"/>
    </row>
    <row r="124" spans="1:13" x14ac:dyDescent="0.2">
      <c r="A124" s="245">
        <v>119</v>
      </c>
      <c r="B124" s="110">
        <v>142</v>
      </c>
      <c r="C124" s="110">
        <v>560229</v>
      </c>
      <c r="D124" s="111" t="s">
        <v>944</v>
      </c>
      <c r="E124" s="45"/>
      <c r="F124" s="45"/>
      <c r="G124" s="42" t="s">
        <v>652</v>
      </c>
      <c r="H124" s="106"/>
      <c r="I124" s="106"/>
      <c r="J124" s="164"/>
      <c r="K124" s="125" t="s">
        <v>652</v>
      </c>
      <c r="L124" s="169"/>
      <c r="M124" s="106"/>
    </row>
    <row r="125" spans="1:13" x14ac:dyDescent="0.2">
      <c r="A125" s="245">
        <v>120</v>
      </c>
      <c r="B125" s="110">
        <v>143</v>
      </c>
      <c r="C125" s="249">
        <v>560169</v>
      </c>
      <c r="D125" s="109" t="s">
        <v>1980</v>
      </c>
      <c r="E125" s="10"/>
      <c r="F125" s="10"/>
      <c r="G125" s="42"/>
      <c r="H125" s="42"/>
      <c r="I125" s="42" t="s">
        <v>652</v>
      </c>
      <c r="J125" s="235" t="s">
        <v>652</v>
      </c>
      <c r="K125" s="42"/>
      <c r="L125" s="235"/>
      <c r="M125" s="42"/>
    </row>
    <row r="126" spans="1:13" x14ac:dyDescent="0.2">
      <c r="A126" s="245">
        <v>121</v>
      </c>
      <c r="B126" s="110">
        <v>143</v>
      </c>
      <c r="C126" s="110">
        <v>560230</v>
      </c>
      <c r="D126" s="111" t="s">
        <v>945</v>
      </c>
      <c r="E126" s="45"/>
      <c r="F126" s="45"/>
      <c r="G126" s="106"/>
      <c r="H126" s="106"/>
      <c r="I126" s="41" t="s">
        <v>652</v>
      </c>
      <c r="J126" s="235" t="s">
        <v>652</v>
      </c>
      <c r="K126" s="106"/>
      <c r="L126" s="169"/>
      <c r="M126" s="106"/>
    </row>
    <row r="127" spans="1:13" x14ac:dyDescent="0.2">
      <c r="A127" s="245">
        <v>122</v>
      </c>
      <c r="B127" s="110">
        <v>144</v>
      </c>
      <c r="C127" s="112" t="s">
        <v>946</v>
      </c>
      <c r="D127" s="113" t="s">
        <v>947</v>
      </c>
      <c r="E127" s="45"/>
      <c r="F127" s="45"/>
      <c r="G127" s="41" t="s">
        <v>652</v>
      </c>
      <c r="H127" s="106"/>
      <c r="I127" s="41" t="s">
        <v>652</v>
      </c>
      <c r="J127" s="235"/>
      <c r="K127" s="125" t="s">
        <v>652</v>
      </c>
      <c r="L127" s="169"/>
      <c r="M127" s="106"/>
    </row>
    <row r="128" spans="1:13" x14ac:dyDescent="0.2">
      <c r="A128" s="245">
        <v>123</v>
      </c>
      <c r="B128" s="110">
        <v>145</v>
      </c>
      <c r="C128" s="108" t="s">
        <v>486</v>
      </c>
      <c r="D128" s="109" t="s">
        <v>905</v>
      </c>
      <c r="E128" s="10"/>
      <c r="F128" s="10"/>
      <c r="G128" s="42"/>
      <c r="H128" s="42"/>
      <c r="I128" s="42" t="s">
        <v>652</v>
      </c>
      <c r="J128" s="235" t="s">
        <v>652</v>
      </c>
      <c r="K128" s="42"/>
      <c r="L128" s="235"/>
      <c r="M128" s="42"/>
    </row>
    <row r="129" spans="1:13" s="2" customFormat="1" x14ac:dyDescent="0.2">
      <c r="A129" s="245">
        <v>124</v>
      </c>
      <c r="B129" s="110">
        <v>146</v>
      </c>
      <c r="C129" s="108" t="s">
        <v>487</v>
      </c>
      <c r="D129" s="109" t="s">
        <v>906</v>
      </c>
      <c r="E129" s="10"/>
      <c r="F129" s="10"/>
      <c r="G129" s="42"/>
      <c r="H129" s="42"/>
      <c r="I129" s="42" t="s">
        <v>652</v>
      </c>
      <c r="J129" s="235" t="s">
        <v>652</v>
      </c>
      <c r="K129" s="42"/>
      <c r="L129" s="235"/>
      <c r="M129" s="42"/>
    </row>
    <row r="130" spans="1:13" s="2" customFormat="1" x14ac:dyDescent="0.2">
      <c r="A130" s="245">
        <v>125</v>
      </c>
      <c r="B130" s="110">
        <v>146</v>
      </c>
      <c r="C130" s="112" t="s">
        <v>948</v>
      </c>
      <c r="D130" s="113" t="s">
        <v>949</v>
      </c>
      <c r="E130" s="45"/>
      <c r="F130" s="45"/>
      <c r="G130" s="106"/>
      <c r="H130" s="106"/>
      <c r="I130" s="41" t="s">
        <v>652</v>
      </c>
      <c r="J130" s="235"/>
      <c r="K130" s="106"/>
      <c r="L130" s="169"/>
      <c r="M130" s="106"/>
    </row>
    <row r="131" spans="1:13" s="2" customFormat="1" x14ac:dyDescent="0.2">
      <c r="A131" s="245">
        <v>126</v>
      </c>
      <c r="B131" s="110">
        <v>147</v>
      </c>
      <c r="C131" s="112" t="s">
        <v>950</v>
      </c>
      <c r="D131" s="113" t="s">
        <v>951</v>
      </c>
      <c r="E131" s="45"/>
      <c r="F131" s="45"/>
      <c r="G131" s="106"/>
      <c r="H131" s="106"/>
      <c r="I131" s="41" t="s">
        <v>652</v>
      </c>
      <c r="J131" s="235" t="s">
        <v>652</v>
      </c>
      <c r="K131" s="106"/>
      <c r="L131" s="169"/>
      <c r="M131" s="106"/>
    </row>
    <row r="132" spans="1:13" s="2" customFormat="1" x14ac:dyDescent="0.2">
      <c r="A132" s="245">
        <v>127</v>
      </c>
      <c r="B132" s="110">
        <v>148</v>
      </c>
      <c r="C132" s="112" t="s">
        <v>952</v>
      </c>
      <c r="D132" s="113" t="s">
        <v>953</v>
      </c>
      <c r="E132" s="45"/>
      <c r="F132" s="106"/>
      <c r="G132" s="125" t="s">
        <v>652</v>
      </c>
      <c r="H132" s="106"/>
      <c r="I132" s="41" t="s">
        <v>652</v>
      </c>
      <c r="J132" s="235" t="s">
        <v>652</v>
      </c>
      <c r="K132" s="106"/>
      <c r="L132" s="169"/>
      <c r="M132" s="106"/>
    </row>
    <row r="133" spans="1:13" s="2" customFormat="1" x14ac:dyDescent="0.2">
      <c r="A133" s="245">
        <v>128</v>
      </c>
      <c r="B133" s="110">
        <v>149</v>
      </c>
      <c r="C133" s="108" t="s">
        <v>488</v>
      </c>
      <c r="D133" s="109" t="s">
        <v>907</v>
      </c>
      <c r="E133" s="10"/>
      <c r="F133" s="10"/>
      <c r="G133" s="42"/>
      <c r="H133" s="42"/>
      <c r="I133" s="42" t="s">
        <v>652</v>
      </c>
      <c r="J133" s="235" t="s">
        <v>652</v>
      </c>
      <c r="K133" s="42"/>
      <c r="L133" s="235"/>
      <c r="M133" s="42"/>
    </row>
    <row r="134" spans="1:13" s="2" customFormat="1" x14ac:dyDescent="0.2">
      <c r="A134" s="245">
        <v>129</v>
      </c>
      <c r="B134" s="110">
        <v>150</v>
      </c>
      <c r="C134" s="112" t="s">
        <v>954</v>
      </c>
      <c r="D134" s="113" t="s">
        <v>955</v>
      </c>
      <c r="E134" s="106"/>
      <c r="F134" s="106"/>
      <c r="G134" s="106"/>
      <c r="H134" s="106"/>
      <c r="I134" s="41" t="s">
        <v>652</v>
      </c>
      <c r="J134" s="235" t="s">
        <v>652</v>
      </c>
      <c r="K134" s="106"/>
      <c r="L134" s="169"/>
      <c r="M134" s="106"/>
    </row>
    <row r="135" spans="1:13" s="2" customFormat="1" x14ac:dyDescent="0.2">
      <c r="A135" s="245">
        <v>130</v>
      </c>
      <c r="B135" s="110">
        <v>151</v>
      </c>
      <c r="C135" s="112" t="s">
        <v>956</v>
      </c>
      <c r="D135" s="113" t="s">
        <v>957</v>
      </c>
      <c r="E135" s="106"/>
      <c r="F135" s="106"/>
      <c r="G135" s="106"/>
      <c r="H135" s="106"/>
      <c r="I135" s="41" t="s">
        <v>652</v>
      </c>
      <c r="J135" s="235"/>
      <c r="K135" s="875" t="s">
        <v>652</v>
      </c>
      <c r="L135" s="169"/>
      <c r="M135" s="106"/>
    </row>
    <row r="136" spans="1:13" s="2" customFormat="1" x14ac:dyDescent="0.2">
      <c r="A136" s="245">
        <v>131</v>
      </c>
      <c r="B136" s="107">
        <v>152</v>
      </c>
      <c r="C136" s="108">
        <v>560239</v>
      </c>
      <c r="D136" s="109" t="s">
        <v>958</v>
      </c>
      <c r="E136" s="42"/>
      <c r="F136" s="42" t="s">
        <v>652</v>
      </c>
      <c r="G136" s="42" t="s">
        <v>652</v>
      </c>
      <c r="H136" s="42"/>
      <c r="I136" s="42"/>
      <c r="J136" s="235"/>
      <c r="K136" s="42"/>
      <c r="L136" s="235"/>
      <c r="M136" s="42"/>
    </row>
    <row r="137" spans="1:13" s="2" customFormat="1" x14ac:dyDescent="0.2">
      <c r="A137" s="245">
        <v>132</v>
      </c>
      <c r="B137" s="110">
        <v>153</v>
      </c>
      <c r="C137" s="108" t="s">
        <v>489</v>
      </c>
      <c r="D137" s="109" t="s">
        <v>908</v>
      </c>
      <c r="E137" s="42"/>
      <c r="F137" s="41" t="s">
        <v>652</v>
      </c>
      <c r="G137" s="42"/>
      <c r="H137" s="42"/>
      <c r="I137" s="41"/>
      <c r="J137" s="235"/>
      <c r="K137" s="42"/>
      <c r="L137" s="235"/>
      <c r="M137" s="42"/>
    </row>
    <row r="138" spans="1:13" x14ac:dyDescent="0.2">
      <c r="A138" s="245">
        <v>133</v>
      </c>
      <c r="B138" s="250">
        <v>155</v>
      </c>
      <c r="C138" s="112" t="s">
        <v>1985</v>
      </c>
      <c r="D138" s="111" t="s">
        <v>1986</v>
      </c>
      <c r="E138" s="106"/>
      <c r="F138" s="106"/>
      <c r="G138" s="106"/>
      <c r="H138" s="106"/>
      <c r="I138" s="106"/>
      <c r="J138" s="164"/>
      <c r="K138" s="106"/>
      <c r="L138" s="169"/>
      <c r="M138" s="106"/>
    </row>
    <row r="139" spans="1:13" x14ac:dyDescent="0.2">
      <c r="A139" s="245">
        <v>134</v>
      </c>
      <c r="B139" s="250">
        <v>156</v>
      </c>
      <c r="C139" s="112" t="s">
        <v>1987</v>
      </c>
      <c r="D139" s="111" t="s">
        <v>1988</v>
      </c>
      <c r="E139" s="106"/>
      <c r="F139" s="106"/>
      <c r="G139" s="106"/>
      <c r="H139" s="106"/>
      <c r="I139" s="125" t="s">
        <v>652</v>
      </c>
      <c r="J139" s="164"/>
      <c r="K139" s="125" t="s">
        <v>652</v>
      </c>
      <c r="L139" s="169"/>
      <c r="M139" s="106"/>
    </row>
    <row r="140" spans="1:13" x14ac:dyDescent="0.2">
      <c r="A140" s="245">
        <v>135</v>
      </c>
      <c r="B140" s="250">
        <v>157</v>
      </c>
      <c r="C140" s="112" t="s">
        <v>1989</v>
      </c>
      <c r="D140" s="111" t="s">
        <v>1990</v>
      </c>
      <c r="E140" s="106"/>
      <c r="F140" s="106"/>
      <c r="G140" s="106"/>
      <c r="H140" s="106"/>
      <c r="I140" s="266" t="s">
        <v>652</v>
      </c>
      <c r="J140" s="235" t="s">
        <v>652</v>
      </c>
      <c r="K140" s="106"/>
      <c r="L140" s="169"/>
      <c r="M140" s="106"/>
    </row>
    <row r="141" spans="1:13" x14ac:dyDescent="0.2">
      <c r="A141" s="245">
        <v>136</v>
      </c>
      <c r="B141" s="250">
        <v>158</v>
      </c>
      <c r="C141" s="112" t="s">
        <v>1991</v>
      </c>
      <c r="D141" s="111" t="s">
        <v>1992</v>
      </c>
      <c r="E141" s="106"/>
      <c r="F141" s="106"/>
      <c r="G141" s="106"/>
      <c r="H141" s="106"/>
      <c r="I141" s="266" t="s">
        <v>652</v>
      </c>
      <c r="J141" s="235" t="s">
        <v>652</v>
      </c>
      <c r="K141" s="106"/>
      <c r="L141" s="169"/>
      <c r="M141" s="106"/>
    </row>
    <row r="142" spans="1:13" x14ac:dyDescent="0.2">
      <c r="A142" s="245">
        <v>137</v>
      </c>
      <c r="B142" s="250">
        <v>159</v>
      </c>
      <c r="C142" s="112" t="s">
        <v>1993</v>
      </c>
      <c r="D142" s="111" t="s">
        <v>1994</v>
      </c>
      <c r="E142" s="106"/>
      <c r="F142" s="106"/>
      <c r="G142" s="106"/>
      <c r="H142" s="106"/>
      <c r="I142" s="266" t="s">
        <v>652</v>
      </c>
      <c r="J142" s="235" t="s">
        <v>652</v>
      </c>
      <c r="K142" s="106"/>
      <c r="L142" s="169"/>
      <c r="M142" s="106"/>
    </row>
    <row r="143" spans="1:13" x14ac:dyDescent="0.2">
      <c r="A143" s="245">
        <v>138</v>
      </c>
      <c r="B143" s="110">
        <v>161</v>
      </c>
      <c r="C143" s="108" t="s">
        <v>597</v>
      </c>
      <c r="D143" s="109" t="s">
        <v>909</v>
      </c>
      <c r="E143" s="42"/>
      <c r="F143" s="42"/>
      <c r="G143" s="42"/>
      <c r="H143" s="42"/>
      <c r="I143" s="42" t="s">
        <v>652</v>
      </c>
      <c r="J143" s="235" t="s">
        <v>652</v>
      </c>
      <c r="K143" s="42"/>
      <c r="L143" s="235"/>
      <c r="M143" s="42"/>
    </row>
    <row r="144" spans="1:13" x14ac:dyDescent="0.2">
      <c r="A144" s="245">
        <v>139</v>
      </c>
      <c r="B144" s="250">
        <v>161</v>
      </c>
      <c r="C144" s="112" t="s">
        <v>1995</v>
      </c>
      <c r="D144" s="111" t="s">
        <v>1996</v>
      </c>
      <c r="E144" s="106"/>
      <c r="F144" s="106"/>
      <c r="G144" s="106"/>
      <c r="H144" s="106"/>
      <c r="I144" s="266" t="s">
        <v>652</v>
      </c>
      <c r="J144" s="235" t="s">
        <v>652</v>
      </c>
      <c r="K144" s="106"/>
      <c r="L144" s="169"/>
      <c r="M144" s="106"/>
    </row>
    <row r="145" spans="1:13" x14ac:dyDescent="0.2">
      <c r="A145" s="245">
        <v>140</v>
      </c>
      <c r="B145" s="250">
        <v>162</v>
      </c>
      <c r="C145" s="112" t="s">
        <v>1997</v>
      </c>
      <c r="D145" s="111" t="s">
        <v>1998</v>
      </c>
      <c r="E145" s="106"/>
      <c r="F145" s="106"/>
      <c r="G145" s="106"/>
      <c r="H145" s="106"/>
      <c r="I145" s="106"/>
      <c r="J145" s="164"/>
      <c r="K145" s="106"/>
      <c r="L145" s="169"/>
      <c r="M145" s="106"/>
    </row>
    <row r="146" spans="1:13" x14ac:dyDescent="0.2">
      <c r="A146" s="245">
        <v>141</v>
      </c>
      <c r="B146" s="110">
        <v>170</v>
      </c>
      <c r="C146" s="108" t="s">
        <v>491</v>
      </c>
      <c r="D146" s="109" t="s">
        <v>910</v>
      </c>
      <c r="E146" s="42"/>
      <c r="F146" s="42"/>
      <c r="G146" s="42"/>
      <c r="H146" s="42"/>
      <c r="I146" s="42"/>
      <c r="J146" s="235"/>
      <c r="K146" s="42" t="s">
        <v>652</v>
      </c>
      <c r="L146" s="235"/>
      <c r="M146" s="42"/>
    </row>
    <row r="147" spans="1:13" x14ac:dyDescent="0.2">
      <c r="A147" s="245">
        <v>142</v>
      </c>
      <c r="B147" s="110">
        <v>171</v>
      </c>
      <c r="C147" s="108" t="s">
        <v>28</v>
      </c>
      <c r="D147" s="109" t="s">
        <v>911</v>
      </c>
      <c r="E147" s="42"/>
      <c r="F147" s="42"/>
      <c r="G147" s="42"/>
      <c r="H147" s="42"/>
      <c r="I147" s="42" t="s">
        <v>652</v>
      </c>
      <c r="J147" s="235"/>
      <c r="K147" s="42" t="s">
        <v>652</v>
      </c>
      <c r="L147" s="235"/>
      <c r="M147" s="41"/>
    </row>
    <row r="148" spans="1:13" x14ac:dyDescent="0.2">
      <c r="A148" s="245">
        <v>143</v>
      </c>
      <c r="B148" s="110">
        <v>174</v>
      </c>
      <c r="C148" s="108">
        <v>560202</v>
      </c>
      <c r="D148" s="109" t="s">
        <v>1981</v>
      </c>
      <c r="E148" s="42"/>
      <c r="F148" s="42"/>
      <c r="G148" s="42"/>
      <c r="H148" s="42"/>
      <c r="I148" s="42" t="s">
        <v>652</v>
      </c>
      <c r="J148" s="235" t="s">
        <v>652</v>
      </c>
      <c r="K148" s="42"/>
      <c r="L148" s="235"/>
      <c r="M148" s="42"/>
    </row>
    <row r="149" spans="1:13" x14ac:dyDescent="0.2">
      <c r="A149" s="245">
        <v>144</v>
      </c>
      <c r="B149" s="110">
        <v>177</v>
      </c>
      <c r="C149" s="108" t="s">
        <v>525</v>
      </c>
      <c r="D149" s="109" t="s">
        <v>601</v>
      </c>
      <c r="E149" s="42"/>
      <c r="F149" s="42"/>
      <c r="G149" s="42" t="s">
        <v>652</v>
      </c>
      <c r="H149" s="42" t="s">
        <v>652</v>
      </c>
      <c r="I149" s="41" t="s">
        <v>652</v>
      </c>
      <c r="J149" s="235"/>
      <c r="K149" s="42" t="s">
        <v>652</v>
      </c>
      <c r="L149" s="235"/>
      <c r="M149" s="42"/>
    </row>
    <row r="150" spans="1:13" x14ac:dyDescent="0.2">
      <c r="A150" s="881">
        <v>145</v>
      </c>
      <c r="B150" s="881"/>
      <c r="C150" s="882">
        <v>560253</v>
      </c>
      <c r="D150" s="883" t="s">
        <v>4590</v>
      </c>
      <c r="E150" s="106"/>
      <c r="F150" s="266" t="s">
        <v>652</v>
      </c>
      <c r="G150" s="106"/>
      <c r="H150" s="106"/>
      <c r="I150" s="106"/>
      <c r="J150" s="169"/>
      <c r="K150" s="106"/>
      <c r="L150" s="169"/>
      <c r="M150" s="106"/>
    </row>
    <row r="151" spans="1:13" x14ac:dyDescent="0.2">
      <c r="A151" s="917">
        <v>146</v>
      </c>
      <c r="B151" s="961"/>
      <c r="C151" s="882">
        <v>560259</v>
      </c>
      <c r="D151" s="883" t="s">
        <v>4998</v>
      </c>
      <c r="E151" s="106"/>
      <c r="F151" s="266" t="s">
        <v>652</v>
      </c>
      <c r="G151" s="106"/>
      <c r="H151" s="106"/>
      <c r="I151" s="106"/>
      <c r="J151" s="169"/>
      <c r="K151" s="106"/>
      <c r="L151" s="169"/>
      <c r="M151" s="106"/>
    </row>
    <row r="152" spans="1:13" x14ac:dyDescent="0.2">
      <c r="A152" s="917">
        <v>147</v>
      </c>
      <c r="C152" s="962">
        <v>560261</v>
      </c>
      <c r="D152" s="963" t="s">
        <v>4817</v>
      </c>
      <c r="E152" s="964"/>
      <c r="F152" s="965" t="s">
        <v>652</v>
      </c>
      <c r="G152" s="964"/>
      <c r="H152" s="964"/>
      <c r="I152" s="964"/>
      <c r="J152" s="966"/>
      <c r="K152" s="964"/>
      <c r="L152" s="966"/>
      <c r="M152" s="964"/>
    </row>
    <row r="153" spans="1:13" x14ac:dyDescent="0.2">
      <c r="A153" s="881">
        <v>148</v>
      </c>
      <c r="B153" s="881"/>
      <c r="C153" s="882">
        <v>560262</v>
      </c>
      <c r="D153" s="883" t="s">
        <v>4997</v>
      </c>
      <c r="E153" s="881"/>
      <c r="F153" s="250" t="s">
        <v>652</v>
      </c>
      <c r="G153" s="881"/>
      <c r="H153" s="881"/>
      <c r="I153" s="881"/>
      <c r="J153" s="967"/>
      <c r="K153" s="881"/>
      <c r="L153" s="967"/>
      <c r="M153" s="881"/>
    </row>
  </sheetData>
  <autoFilter ref="C1:C152"/>
  <mergeCells count="12">
    <mergeCell ref="E1:F1"/>
    <mergeCell ref="I1:M1"/>
    <mergeCell ref="C2:M2"/>
    <mergeCell ref="A3:A4"/>
    <mergeCell ref="B3:B4"/>
    <mergeCell ref="C3:C4"/>
    <mergeCell ref="D3:D4"/>
    <mergeCell ref="E3:E4"/>
    <mergeCell ref="F3:F4"/>
    <mergeCell ref="G3:G4"/>
    <mergeCell ref="H3:L3"/>
    <mergeCell ref="M3:M4"/>
  </mergeCells>
  <pageMargins left="0.59055118110236227" right="0.39370078740157483" top="0.59055118110236227" bottom="0.39370078740157483" header="0.51181102362204722" footer="0.51181102362204722"/>
  <pageSetup paperSize="9" scale="67" orientation="portrait" r:id="rId1"/>
  <headerFooter alignWithMargins="0"/>
  <rowBreaks count="1" manualBreakCount="1">
    <brk id="76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view="pageBreakPreview" zoomScale="99" zoomScaleNormal="100" zoomScaleSheetLayoutView="99" workbookViewId="0">
      <selection activeCell="Q21" sqref="Q21"/>
    </sheetView>
  </sheetViews>
  <sheetFormatPr defaultColWidth="8.85546875" defaultRowHeight="15.75" x14ac:dyDescent="0.25"/>
  <cols>
    <col min="1" max="1" width="16.28515625" style="1" customWidth="1"/>
    <col min="2" max="2" width="40.7109375" style="1" customWidth="1"/>
    <col min="3" max="3" width="18.5703125" style="170" customWidth="1"/>
    <col min="4" max="4" width="17.28515625" style="170" customWidth="1"/>
    <col min="5" max="16384" width="8.85546875" style="171"/>
  </cols>
  <sheetData>
    <row r="1" spans="1:4" ht="51.75" customHeight="1" x14ac:dyDescent="0.25">
      <c r="C1" s="1126" t="s">
        <v>2406</v>
      </c>
      <c r="D1" s="1126"/>
    </row>
    <row r="2" spans="1:4" ht="26.25" customHeight="1" x14ac:dyDescent="0.25">
      <c r="A2" s="1125" t="s">
        <v>2398</v>
      </c>
      <c r="B2" s="1125"/>
      <c r="C2" s="1125"/>
      <c r="D2" s="1125"/>
    </row>
    <row r="3" spans="1:4" ht="15.75" customHeight="1" x14ac:dyDescent="0.25">
      <c r="A3" s="158"/>
      <c r="B3" s="158"/>
      <c r="C3" s="158"/>
      <c r="D3" s="19" t="s">
        <v>164</v>
      </c>
    </row>
    <row r="4" spans="1:4" ht="30" customHeight="1" x14ac:dyDescent="0.25">
      <c r="A4" s="1127"/>
      <c r="B4" s="1128"/>
      <c r="C4" s="172" t="s">
        <v>270</v>
      </c>
      <c r="D4" s="172" t="s">
        <v>271</v>
      </c>
    </row>
    <row r="5" spans="1:4" s="2" customFormat="1" ht="21" customHeight="1" x14ac:dyDescent="0.2">
      <c r="A5" s="1129" t="s">
        <v>518</v>
      </c>
      <c r="B5" s="1130"/>
      <c r="C5" s="26">
        <v>2016.22</v>
      </c>
      <c r="D5" s="26">
        <v>2016.22</v>
      </c>
    </row>
    <row r="6" spans="1:4" ht="21" customHeight="1" x14ac:dyDescent="0.25">
      <c r="A6" s="1129" t="s">
        <v>517</v>
      </c>
      <c r="B6" s="1130"/>
      <c r="C6" s="26">
        <v>3911.81</v>
      </c>
      <c r="D6" s="26">
        <v>3911.81</v>
      </c>
    </row>
    <row r="7" spans="1:4" ht="63.75" customHeight="1" x14ac:dyDescent="0.25">
      <c r="A7" s="1125" t="s">
        <v>2399</v>
      </c>
      <c r="B7" s="1125"/>
      <c r="C7" s="1125"/>
      <c r="D7" s="1125"/>
    </row>
    <row r="8" spans="1:4" ht="41.25" customHeight="1" x14ac:dyDescent="0.25">
      <c r="A8" s="21" t="s">
        <v>745</v>
      </c>
      <c r="B8" s="22" t="s">
        <v>2400</v>
      </c>
      <c r="C8" s="27">
        <v>5975.53</v>
      </c>
      <c r="D8" s="27">
        <v>5975.53</v>
      </c>
    </row>
    <row r="9" spans="1:4" ht="33" customHeight="1" x14ac:dyDescent="0.25">
      <c r="A9" s="21" t="s">
        <v>2401</v>
      </c>
      <c r="B9" s="22" t="s">
        <v>2402</v>
      </c>
      <c r="C9" s="27">
        <v>6203.48</v>
      </c>
      <c r="D9" s="27">
        <v>6203.48</v>
      </c>
    </row>
    <row r="10" spans="1:4" ht="30" customHeight="1" x14ac:dyDescent="0.25">
      <c r="A10" s="21" t="s">
        <v>2403</v>
      </c>
      <c r="B10" s="22" t="s">
        <v>2404</v>
      </c>
      <c r="C10" s="27">
        <v>24448.32</v>
      </c>
      <c r="D10" s="27">
        <v>24448.32</v>
      </c>
    </row>
    <row r="11" spans="1:4" ht="39.75" customHeight="1" x14ac:dyDescent="0.25">
      <c r="A11" s="1125" t="s">
        <v>2405</v>
      </c>
      <c r="B11" s="1125"/>
      <c r="C11" s="1125"/>
      <c r="D11" s="1125"/>
    </row>
    <row r="12" spans="1:4" ht="21.75" customHeight="1" x14ac:dyDescent="0.25">
      <c r="A12" s="172" t="s">
        <v>559</v>
      </c>
      <c r="B12" s="1131" t="s">
        <v>550</v>
      </c>
      <c r="C12" s="1132"/>
      <c r="D12" s="172" t="s">
        <v>55</v>
      </c>
    </row>
    <row r="13" spans="1:4" ht="21.75" customHeight="1" x14ac:dyDescent="0.25">
      <c r="A13" s="23">
        <v>1001</v>
      </c>
      <c r="B13" s="1123" t="s">
        <v>551</v>
      </c>
      <c r="C13" s="1124"/>
      <c r="D13" s="25">
        <v>9000</v>
      </c>
    </row>
    <row r="14" spans="1:4" ht="21.75" customHeight="1" x14ac:dyDescent="0.25">
      <c r="A14" s="23">
        <v>1002</v>
      </c>
      <c r="B14" s="1123" t="s">
        <v>552</v>
      </c>
      <c r="C14" s="1124"/>
      <c r="D14" s="25">
        <v>18000</v>
      </c>
    </row>
    <row r="15" spans="1:4" ht="21.75" customHeight="1" x14ac:dyDescent="0.25">
      <c r="A15" s="23">
        <v>1003</v>
      </c>
      <c r="B15" s="1123" t="s">
        <v>553</v>
      </c>
      <c r="C15" s="1124"/>
      <c r="D15" s="25">
        <v>27000</v>
      </c>
    </row>
    <row r="16" spans="1:4" ht="21.75" customHeight="1" x14ac:dyDescent="0.25">
      <c r="A16" s="23">
        <v>1004</v>
      </c>
      <c r="B16" s="1134" t="s">
        <v>554</v>
      </c>
      <c r="C16" s="1135"/>
      <c r="D16" s="25">
        <v>28000</v>
      </c>
    </row>
    <row r="17" spans="1:4" ht="21.75" customHeight="1" x14ac:dyDescent="0.25">
      <c r="A17" s="23">
        <v>1005</v>
      </c>
      <c r="B17" s="1123" t="s">
        <v>555</v>
      </c>
      <c r="C17" s="1124"/>
      <c r="D17" s="25">
        <v>42000</v>
      </c>
    </row>
    <row r="18" spans="1:4" ht="20.25" customHeight="1" x14ac:dyDescent="0.25">
      <c r="A18" s="23">
        <v>1006</v>
      </c>
      <c r="B18" s="1123" t="s">
        <v>556</v>
      </c>
      <c r="C18" s="1124"/>
      <c r="D18" s="25">
        <v>25000</v>
      </c>
    </row>
    <row r="19" spans="1:4" ht="19.5" customHeight="1" x14ac:dyDescent="0.25">
      <c r="A19" s="23">
        <v>1007</v>
      </c>
      <c r="B19" s="1123" t="s">
        <v>557</v>
      </c>
      <c r="C19" s="1124"/>
      <c r="D19" s="25">
        <v>50000</v>
      </c>
    </row>
    <row r="20" spans="1:4" ht="20.25" customHeight="1" x14ac:dyDescent="0.25">
      <c r="A20" s="23">
        <v>1008</v>
      </c>
      <c r="B20" s="1133" t="s">
        <v>558</v>
      </c>
      <c r="C20" s="1133"/>
      <c r="D20" s="25">
        <v>75000</v>
      </c>
    </row>
    <row r="21" spans="1:4" ht="18.75" x14ac:dyDescent="0.3">
      <c r="A21" s="17"/>
      <c r="B21" s="17"/>
      <c r="C21" s="9"/>
      <c r="D21" s="9"/>
    </row>
  </sheetData>
  <customSheetViews>
    <customSheetView guid="{A751BF42-68F4-4BC0-A7EA-44F046D619A6}" showPageBreaks="1" hiddenRows="1" view="pageBreakPreview" showRuler="0">
      <selection sqref="A1:C6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16">
    <mergeCell ref="B18:C18"/>
    <mergeCell ref="B19:C19"/>
    <mergeCell ref="B20:C20"/>
    <mergeCell ref="B16:C16"/>
    <mergeCell ref="B17:C17"/>
    <mergeCell ref="B15:C15"/>
    <mergeCell ref="B14:C14"/>
    <mergeCell ref="A7:D7"/>
    <mergeCell ref="A11:D11"/>
    <mergeCell ref="C1:D1"/>
    <mergeCell ref="A2:D2"/>
    <mergeCell ref="A4:B4"/>
    <mergeCell ref="A5:B5"/>
    <mergeCell ref="A6:B6"/>
    <mergeCell ref="B12:C12"/>
    <mergeCell ref="B13:C13"/>
  </mergeCells>
  <phoneticPr fontId="5" type="noConversion"/>
  <pageMargins left="0.75" right="0.75" top="1" bottom="1" header="0.5" footer="0.5"/>
  <pageSetup paperSize="9" scale="92"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BreakPreview" zoomScale="84" zoomScaleNormal="100" zoomScaleSheetLayoutView="84" workbookViewId="0">
      <selection activeCell="N31" sqref="N31"/>
    </sheetView>
  </sheetViews>
  <sheetFormatPr defaultRowHeight="12.75" x14ac:dyDescent="0.2"/>
  <cols>
    <col min="1" max="1" width="9.140625" style="1047"/>
    <col min="2" max="2" width="29.85546875" style="1048" customWidth="1"/>
    <col min="3" max="3" width="8" style="1047" customWidth="1"/>
    <col min="4" max="4" width="8.7109375" style="1047" customWidth="1"/>
    <col min="5" max="5" width="10.7109375" style="1047" customWidth="1"/>
    <col min="6" max="6" width="7" style="1047" customWidth="1"/>
    <col min="7" max="231" width="9.140625" style="1047"/>
    <col min="232" max="232" width="28" style="1047" customWidth="1"/>
    <col min="233" max="233" width="7.42578125" style="1047" customWidth="1"/>
    <col min="234" max="234" width="9" style="1047" customWidth="1"/>
    <col min="235" max="235" width="8.140625" style="1047" customWidth="1"/>
    <col min="236" max="236" width="8.28515625" style="1047" customWidth="1"/>
    <col min="237" max="237" width="10.140625" style="1047" customWidth="1"/>
    <col min="238" max="238" width="10.7109375" style="1047" customWidth="1"/>
    <col min="239" max="239" width="10" style="1047" customWidth="1"/>
    <col min="240" max="241" width="8" style="1047" customWidth="1"/>
    <col min="242" max="487" width="9.140625" style="1047"/>
    <col min="488" max="488" width="28" style="1047" customWidth="1"/>
    <col min="489" max="489" width="7.42578125" style="1047" customWidth="1"/>
    <col min="490" max="490" width="9" style="1047" customWidth="1"/>
    <col min="491" max="491" width="8.140625" style="1047" customWidth="1"/>
    <col min="492" max="492" width="8.28515625" style="1047" customWidth="1"/>
    <col min="493" max="493" width="10.140625" style="1047" customWidth="1"/>
    <col min="494" max="494" width="10.7109375" style="1047" customWidth="1"/>
    <col min="495" max="495" width="10" style="1047" customWidth="1"/>
    <col min="496" max="497" width="8" style="1047" customWidth="1"/>
    <col min="498" max="743" width="9.140625" style="1047"/>
    <col min="744" max="744" width="28" style="1047" customWidth="1"/>
    <col min="745" max="745" width="7.42578125" style="1047" customWidth="1"/>
    <col min="746" max="746" width="9" style="1047" customWidth="1"/>
    <col min="747" max="747" width="8.140625" style="1047" customWidth="1"/>
    <col min="748" max="748" width="8.28515625" style="1047" customWidth="1"/>
    <col min="749" max="749" width="10.140625" style="1047" customWidth="1"/>
    <col min="750" max="750" width="10.7109375" style="1047" customWidth="1"/>
    <col min="751" max="751" width="10" style="1047" customWidth="1"/>
    <col min="752" max="753" width="8" style="1047" customWidth="1"/>
    <col min="754" max="999" width="9.140625" style="1047"/>
    <col min="1000" max="1000" width="28" style="1047" customWidth="1"/>
    <col min="1001" max="1001" width="7.42578125" style="1047" customWidth="1"/>
    <col min="1002" max="1002" width="9" style="1047" customWidth="1"/>
    <col min="1003" max="1003" width="8.140625" style="1047" customWidth="1"/>
    <col min="1004" max="1004" width="8.28515625" style="1047" customWidth="1"/>
    <col min="1005" max="1005" width="10.140625" style="1047" customWidth="1"/>
    <col min="1006" max="1006" width="10.7109375" style="1047" customWidth="1"/>
    <col min="1007" max="1007" width="10" style="1047" customWidth="1"/>
    <col min="1008" max="1009" width="8" style="1047" customWidth="1"/>
    <col min="1010" max="1255" width="9.140625" style="1047"/>
    <col min="1256" max="1256" width="28" style="1047" customWidth="1"/>
    <col min="1257" max="1257" width="7.42578125" style="1047" customWidth="1"/>
    <col min="1258" max="1258" width="9" style="1047" customWidth="1"/>
    <col min="1259" max="1259" width="8.140625" style="1047" customWidth="1"/>
    <col min="1260" max="1260" width="8.28515625" style="1047" customWidth="1"/>
    <col min="1261" max="1261" width="10.140625" style="1047" customWidth="1"/>
    <col min="1262" max="1262" width="10.7109375" style="1047" customWidth="1"/>
    <col min="1263" max="1263" width="10" style="1047" customWidth="1"/>
    <col min="1264" max="1265" width="8" style="1047" customWidth="1"/>
    <col min="1266" max="1511" width="9.140625" style="1047"/>
    <col min="1512" max="1512" width="28" style="1047" customWidth="1"/>
    <col min="1513" max="1513" width="7.42578125" style="1047" customWidth="1"/>
    <col min="1514" max="1514" width="9" style="1047" customWidth="1"/>
    <col min="1515" max="1515" width="8.140625" style="1047" customWidth="1"/>
    <col min="1516" max="1516" width="8.28515625" style="1047" customWidth="1"/>
    <col min="1517" max="1517" width="10.140625" style="1047" customWidth="1"/>
    <col min="1518" max="1518" width="10.7109375" style="1047" customWidth="1"/>
    <col min="1519" max="1519" width="10" style="1047" customWidth="1"/>
    <col min="1520" max="1521" width="8" style="1047" customWidth="1"/>
    <col min="1522" max="1767" width="9.140625" style="1047"/>
    <col min="1768" max="1768" width="28" style="1047" customWidth="1"/>
    <col min="1769" max="1769" width="7.42578125" style="1047" customWidth="1"/>
    <col min="1770" max="1770" width="9" style="1047" customWidth="1"/>
    <col min="1771" max="1771" width="8.140625" style="1047" customWidth="1"/>
    <col min="1772" max="1772" width="8.28515625" style="1047" customWidth="1"/>
    <col min="1773" max="1773" width="10.140625" style="1047" customWidth="1"/>
    <col min="1774" max="1774" width="10.7109375" style="1047" customWidth="1"/>
    <col min="1775" max="1775" width="10" style="1047" customWidth="1"/>
    <col min="1776" max="1777" width="8" style="1047" customWidth="1"/>
    <col min="1778" max="2023" width="9.140625" style="1047"/>
    <col min="2024" max="2024" width="28" style="1047" customWidth="1"/>
    <col min="2025" max="2025" width="7.42578125" style="1047" customWidth="1"/>
    <col min="2026" max="2026" width="9" style="1047" customWidth="1"/>
    <col min="2027" max="2027" width="8.140625" style="1047" customWidth="1"/>
    <col min="2028" max="2028" width="8.28515625" style="1047" customWidth="1"/>
    <col min="2029" max="2029" width="10.140625" style="1047" customWidth="1"/>
    <col min="2030" max="2030" width="10.7109375" style="1047" customWidth="1"/>
    <col min="2031" max="2031" width="10" style="1047" customWidth="1"/>
    <col min="2032" max="2033" width="8" style="1047" customWidth="1"/>
    <col min="2034" max="2279" width="9.140625" style="1047"/>
    <col min="2280" max="2280" width="28" style="1047" customWidth="1"/>
    <col min="2281" max="2281" width="7.42578125" style="1047" customWidth="1"/>
    <col min="2282" max="2282" width="9" style="1047" customWidth="1"/>
    <col min="2283" max="2283" width="8.140625" style="1047" customWidth="1"/>
    <col min="2284" max="2284" width="8.28515625" style="1047" customWidth="1"/>
    <col min="2285" max="2285" width="10.140625" style="1047" customWidth="1"/>
    <col min="2286" max="2286" width="10.7109375" style="1047" customWidth="1"/>
    <col min="2287" max="2287" width="10" style="1047" customWidth="1"/>
    <col min="2288" max="2289" width="8" style="1047" customWidth="1"/>
    <col min="2290" max="2535" width="9.140625" style="1047"/>
    <col min="2536" max="2536" width="28" style="1047" customWidth="1"/>
    <col min="2537" max="2537" width="7.42578125" style="1047" customWidth="1"/>
    <col min="2538" max="2538" width="9" style="1047" customWidth="1"/>
    <col min="2539" max="2539" width="8.140625" style="1047" customWidth="1"/>
    <col min="2540" max="2540" width="8.28515625" style="1047" customWidth="1"/>
    <col min="2541" max="2541" width="10.140625" style="1047" customWidth="1"/>
    <col min="2542" max="2542" width="10.7109375" style="1047" customWidth="1"/>
    <col min="2543" max="2543" width="10" style="1047" customWidth="1"/>
    <col min="2544" max="2545" width="8" style="1047" customWidth="1"/>
    <col min="2546" max="2791" width="9.140625" style="1047"/>
    <col min="2792" max="2792" width="28" style="1047" customWidth="1"/>
    <col min="2793" max="2793" width="7.42578125" style="1047" customWidth="1"/>
    <col min="2794" max="2794" width="9" style="1047" customWidth="1"/>
    <col min="2795" max="2795" width="8.140625" style="1047" customWidth="1"/>
    <col min="2796" max="2796" width="8.28515625" style="1047" customWidth="1"/>
    <col min="2797" max="2797" width="10.140625" style="1047" customWidth="1"/>
    <col min="2798" max="2798" width="10.7109375" style="1047" customWidth="1"/>
    <col min="2799" max="2799" width="10" style="1047" customWidth="1"/>
    <col min="2800" max="2801" width="8" style="1047" customWidth="1"/>
    <col min="2802" max="3047" width="9.140625" style="1047"/>
    <col min="3048" max="3048" width="28" style="1047" customWidth="1"/>
    <col min="3049" max="3049" width="7.42578125" style="1047" customWidth="1"/>
    <col min="3050" max="3050" width="9" style="1047" customWidth="1"/>
    <col min="3051" max="3051" width="8.140625" style="1047" customWidth="1"/>
    <col min="3052" max="3052" width="8.28515625" style="1047" customWidth="1"/>
    <col min="3053" max="3053" width="10.140625" style="1047" customWidth="1"/>
    <col min="3054" max="3054" width="10.7109375" style="1047" customWidth="1"/>
    <col min="3055" max="3055" width="10" style="1047" customWidth="1"/>
    <col min="3056" max="3057" width="8" style="1047" customWidth="1"/>
    <col min="3058" max="3303" width="9.140625" style="1047"/>
    <col min="3304" max="3304" width="28" style="1047" customWidth="1"/>
    <col min="3305" max="3305" width="7.42578125" style="1047" customWidth="1"/>
    <col min="3306" max="3306" width="9" style="1047" customWidth="1"/>
    <col min="3307" max="3307" width="8.140625" style="1047" customWidth="1"/>
    <col min="3308" max="3308" width="8.28515625" style="1047" customWidth="1"/>
    <col min="3309" max="3309" width="10.140625" style="1047" customWidth="1"/>
    <col min="3310" max="3310" width="10.7109375" style="1047" customWidth="1"/>
    <col min="3311" max="3311" width="10" style="1047" customWidth="1"/>
    <col min="3312" max="3313" width="8" style="1047" customWidth="1"/>
    <col min="3314" max="3559" width="9.140625" style="1047"/>
    <col min="3560" max="3560" width="28" style="1047" customWidth="1"/>
    <col min="3561" max="3561" width="7.42578125" style="1047" customWidth="1"/>
    <col min="3562" max="3562" width="9" style="1047" customWidth="1"/>
    <col min="3563" max="3563" width="8.140625" style="1047" customWidth="1"/>
    <col min="3564" max="3564" width="8.28515625" style="1047" customWidth="1"/>
    <col min="3565" max="3565" width="10.140625" style="1047" customWidth="1"/>
    <col min="3566" max="3566" width="10.7109375" style="1047" customWidth="1"/>
    <col min="3567" max="3567" width="10" style="1047" customWidth="1"/>
    <col min="3568" max="3569" width="8" style="1047" customWidth="1"/>
    <col min="3570" max="3815" width="9.140625" style="1047"/>
    <col min="3816" max="3816" width="28" style="1047" customWidth="1"/>
    <col min="3817" max="3817" width="7.42578125" style="1047" customWidth="1"/>
    <col min="3818" max="3818" width="9" style="1047" customWidth="1"/>
    <col min="3819" max="3819" width="8.140625" style="1047" customWidth="1"/>
    <col min="3820" max="3820" width="8.28515625" style="1047" customWidth="1"/>
    <col min="3821" max="3821" width="10.140625" style="1047" customWidth="1"/>
    <col min="3822" max="3822" width="10.7109375" style="1047" customWidth="1"/>
    <col min="3823" max="3823" width="10" style="1047" customWidth="1"/>
    <col min="3824" max="3825" width="8" style="1047" customWidth="1"/>
    <col min="3826" max="4071" width="9.140625" style="1047"/>
    <col min="4072" max="4072" width="28" style="1047" customWidth="1"/>
    <col min="4073" max="4073" width="7.42578125" style="1047" customWidth="1"/>
    <col min="4074" max="4074" width="9" style="1047" customWidth="1"/>
    <col min="4075" max="4075" width="8.140625" style="1047" customWidth="1"/>
    <col min="4076" max="4076" width="8.28515625" style="1047" customWidth="1"/>
    <col min="4077" max="4077" width="10.140625" style="1047" customWidth="1"/>
    <col min="4078" max="4078" width="10.7109375" style="1047" customWidth="1"/>
    <col min="4079" max="4079" width="10" style="1047" customWidth="1"/>
    <col min="4080" max="4081" width="8" style="1047" customWidth="1"/>
    <col min="4082" max="4327" width="9.140625" style="1047"/>
    <col min="4328" max="4328" width="28" style="1047" customWidth="1"/>
    <col min="4329" max="4329" width="7.42578125" style="1047" customWidth="1"/>
    <col min="4330" max="4330" width="9" style="1047" customWidth="1"/>
    <col min="4331" max="4331" width="8.140625" style="1047" customWidth="1"/>
    <col min="4332" max="4332" width="8.28515625" style="1047" customWidth="1"/>
    <col min="4333" max="4333" width="10.140625" style="1047" customWidth="1"/>
    <col min="4334" max="4334" width="10.7109375" style="1047" customWidth="1"/>
    <col min="4335" max="4335" width="10" style="1047" customWidth="1"/>
    <col min="4336" max="4337" width="8" style="1047" customWidth="1"/>
    <col min="4338" max="4583" width="9.140625" style="1047"/>
    <col min="4584" max="4584" width="28" style="1047" customWidth="1"/>
    <col min="4585" max="4585" width="7.42578125" style="1047" customWidth="1"/>
    <col min="4586" max="4586" width="9" style="1047" customWidth="1"/>
    <col min="4587" max="4587" width="8.140625" style="1047" customWidth="1"/>
    <col min="4588" max="4588" width="8.28515625" style="1047" customWidth="1"/>
    <col min="4589" max="4589" width="10.140625" style="1047" customWidth="1"/>
    <col min="4590" max="4590" width="10.7109375" style="1047" customWidth="1"/>
    <col min="4591" max="4591" width="10" style="1047" customWidth="1"/>
    <col min="4592" max="4593" width="8" style="1047" customWidth="1"/>
    <col min="4594" max="4839" width="9.140625" style="1047"/>
    <col min="4840" max="4840" width="28" style="1047" customWidth="1"/>
    <col min="4841" max="4841" width="7.42578125" style="1047" customWidth="1"/>
    <col min="4842" max="4842" width="9" style="1047" customWidth="1"/>
    <col min="4843" max="4843" width="8.140625" style="1047" customWidth="1"/>
    <col min="4844" max="4844" width="8.28515625" style="1047" customWidth="1"/>
    <col min="4845" max="4845" width="10.140625" style="1047" customWidth="1"/>
    <col min="4846" max="4846" width="10.7109375" style="1047" customWidth="1"/>
    <col min="4847" max="4847" width="10" style="1047" customWidth="1"/>
    <col min="4848" max="4849" width="8" style="1047" customWidth="1"/>
    <col min="4850" max="5095" width="9.140625" style="1047"/>
    <col min="5096" max="5096" width="28" style="1047" customWidth="1"/>
    <col min="5097" max="5097" width="7.42578125" style="1047" customWidth="1"/>
    <col min="5098" max="5098" width="9" style="1047" customWidth="1"/>
    <col min="5099" max="5099" width="8.140625" style="1047" customWidth="1"/>
    <col min="5100" max="5100" width="8.28515625" style="1047" customWidth="1"/>
    <col min="5101" max="5101" width="10.140625" style="1047" customWidth="1"/>
    <col min="5102" max="5102" width="10.7109375" style="1047" customWidth="1"/>
    <col min="5103" max="5103" width="10" style="1047" customWidth="1"/>
    <col min="5104" max="5105" width="8" style="1047" customWidth="1"/>
    <col min="5106" max="5351" width="9.140625" style="1047"/>
    <col min="5352" max="5352" width="28" style="1047" customWidth="1"/>
    <col min="5353" max="5353" width="7.42578125" style="1047" customWidth="1"/>
    <col min="5354" max="5354" width="9" style="1047" customWidth="1"/>
    <col min="5355" max="5355" width="8.140625" style="1047" customWidth="1"/>
    <col min="5356" max="5356" width="8.28515625" style="1047" customWidth="1"/>
    <col min="5357" max="5357" width="10.140625" style="1047" customWidth="1"/>
    <col min="5358" max="5358" width="10.7109375" style="1047" customWidth="1"/>
    <col min="5359" max="5359" width="10" style="1047" customWidth="1"/>
    <col min="5360" max="5361" width="8" style="1047" customWidth="1"/>
    <col min="5362" max="5607" width="9.140625" style="1047"/>
    <col min="5608" max="5608" width="28" style="1047" customWidth="1"/>
    <col min="5609" max="5609" width="7.42578125" style="1047" customWidth="1"/>
    <col min="5610" max="5610" width="9" style="1047" customWidth="1"/>
    <col min="5611" max="5611" width="8.140625" style="1047" customWidth="1"/>
    <col min="5612" max="5612" width="8.28515625" style="1047" customWidth="1"/>
    <col min="5613" max="5613" width="10.140625" style="1047" customWidth="1"/>
    <col min="5614" max="5614" width="10.7109375" style="1047" customWidth="1"/>
    <col min="5615" max="5615" width="10" style="1047" customWidth="1"/>
    <col min="5616" max="5617" width="8" style="1047" customWidth="1"/>
    <col min="5618" max="5863" width="9.140625" style="1047"/>
    <col min="5864" max="5864" width="28" style="1047" customWidth="1"/>
    <col min="5865" max="5865" width="7.42578125" style="1047" customWidth="1"/>
    <col min="5866" max="5866" width="9" style="1047" customWidth="1"/>
    <col min="5867" max="5867" width="8.140625" style="1047" customWidth="1"/>
    <col min="5868" max="5868" width="8.28515625" style="1047" customWidth="1"/>
    <col min="5869" max="5869" width="10.140625" style="1047" customWidth="1"/>
    <col min="5870" max="5870" width="10.7109375" style="1047" customWidth="1"/>
    <col min="5871" max="5871" width="10" style="1047" customWidth="1"/>
    <col min="5872" max="5873" width="8" style="1047" customWidth="1"/>
    <col min="5874" max="6119" width="9.140625" style="1047"/>
    <col min="6120" max="6120" width="28" style="1047" customWidth="1"/>
    <col min="6121" max="6121" width="7.42578125" style="1047" customWidth="1"/>
    <col min="6122" max="6122" width="9" style="1047" customWidth="1"/>
    <col min="6123" max="6123" width="8.140625" style="1047" customWidth="1"/>
    <col min="6124" max="6124" width="8.28515625" style="1047" customWidth="1"/>
    <col min="6125" max="6125" width="10.140625" style="1047" customWidth="1"/>
    <col min="6126" max="6126" width="10.7109375" style="1047" customWidth="1"/>
    <col min="6127" max="6127" width="10" style="1047" customWidth="1"/>
    <col min="6128" max="6129" width="8" style="1047" customWidth="1"/>
    <col min="6130" max="6375" width="9.140625" style="1047"/>
    <col min="6376" max="6376" width="28" style="1047" customWidth="1"/>
    <col min="6377" max="6377" width="7.42578125" style="1047" customWidth="1"/>
    <col min="6378" max="6378" width="9" style="1047" customWidth="1"/>
    <col min="6379" max="6379" width="8.140625" style="1047" customWidth="1"/>
    <col min="6380" max="6380" width="8.28515625" style="1047" customWidth="1"/>
    <col min="6381" max="6381" width="10.140625" style="1047" customWidth="1"/>
    <col min="6382" max="6382" width="10.7109375" style="1047" customWidth="1"/>
    <col min="6383" max="6383" width="10" style="1047" customWidth="1"/>
    <col min="6384" max="6385" width="8" style="1047" customWidth="1"/>
    <col min="6386" max="6631" width="9.140625" style="1047"/>
    <col min="6632" max="6632" width="28" style="1047" customWidth="1"/>
    <col min="6633" max="6633" width="7.42578125" style="1047" customWidth="1"/>
    <col min="6634" max="6634" width="9" style="1047" customWidth="1"/>
    <col min="6635" max="6635" width="8.140625" style="1047" customWidth="1"/>
    <col min="6636" max="6636" width="8.28515625" style="1047" customWidth="1"/>
    <col min="6637" max="6637" width="10.140625" style="1047" customWidth="1"/>
    <col min="6638" max="6638" width="10.7109375" style="1047" customWidth="1"/>
    <col min="6639" max="6639" width="10" style="1047" customWidth="1"/>
    <col min="6640" max="6641" width="8" style="1047" customWidth="1"/>
    <col min="6642" max="6887" width="9.140625" style="1047"/>
    <col min="6888" max="6888" width="28" style="1047" customWidth="1"/>
    <col min="6889" max="6889" width="7.42578125" style="1047" customWidth="1"/>
    <col min="6890" max="6890" width="9" style="1047" customWidth="1"/>
    <col min="6891" max="6891" width="8.140625" style="1047" customWidth="1"/>
    <col min="6892" max="6892" width="8.28515625" style="1047" customWidth="1"/>
    <col min="6893" max="6893" width="10.140625" style="1047" customWidth="1"/>
    <col min="6894" max="6894" width="10.7109375" style="1047" customWidth="1"/>
    <col min="6895" max="6895" width="10" style="1047" customWidth="1"/>
    <col min="6896" max="6897" width="8" style="1047" customWidth="1"/>
    <col min="6898" max="7143" width="9.140625" style="1047"/>
    <col min="7144" max="7144" width="28" style="1047" customWidth="1"/>
    <col min="7145" max="7145" width="7.42578125" style="1047" customWidth="1"/>
    <col min="7146" max="7146" width="9" style="1047" customWidth="1"/>
    <col min="7147" max="7147" width="8.140625" style="1047" customWidth="1"/>
    <col min="7148" max="7148" width="8.28515625" style="1047" customWidth="1"/>
    <col min="7149" max="7149" width="10.140625" style="1047" customWidth="1"/>
    <col min="7150" max="7150" width="10.7109375" style="1047" customWidth="1"/>
    <col min="7151" max="7151" width="10" style="1047" customWidth="1"/>
    <col min="7152" max="7153" width="8" style="1047" customWidth="1"/>
    <col min="7154" max="7399" width="9.140625" style="1047"/>
    <col min="7400" max="7400" width="28" style="1047" customWidth="1"/>
    <col min="7401" max="7401" width="7.42578125" style="1047" customWidth="1"/>
    <col min="7402" max="7402" width="9" style="1047" customWidth="1"/>
    <col min="7403" max="7403" width="8.140625" style="1047" customWidth="1"/>
    <col min="7404" max="7404" width="8.28515625" style="1047" customWidth="1"/>
    <col min="7405" max="7405" width="10.140625" style="1047" customWidth="1"/>
    <col min="7406" max="7406" width="10.7109375" style="1047" customWidth="1"/>
    <col min="7407" max="7407" width="10" style="1047" customWidth="1"/>
    <col min="7408" max="7409" width="8" style="1047" customWidth="1"/>
    <col min="7410" max="7655" width="9.140625" style="1047"/>
    <col min="7656" max="7656" width="28" style="1047" customWidth="1"/>
    <col min="7657" max="7657" width="7.42578125" style="1047" customWidth="1"/>
    <col min="7658" max="7658" width="9" style="1047" customWidth="1"/>
    <col min="7659" max="7659" width="8.140625" style="1047" customWidth="1"/>
    <col min="7660" max="7660" width="8.28515625" style="1047" customWidth="1"/>
    <col min="7661" max="7661" width="10.140625" style="1047" customWidth="1"/>
    <col min="7662" max="7662" width="10.7109375" style="1047" customWidth="1"/>
    <col min="7663" max="7663" width="10" style="1047" customWidth="1"/>
    <col min="7664" max="7665" width="8" style="1047" customWidth="1"/>
    <col min="7666" max="7911" width="9.140625" style="1047"/>
    <col min="7912" max="7912" width="28" style="1047" customWidth="1"/>
    <col min="7913" max="7913" width="7.42578125" style="1047" customWidth="1"/>
    <col min="7914" max="7914" width="9" style="1047" customWidth="1"/>
    <col min="7915" max="7915" width="8.140625" style="1047" customWidth="1"/>
    <col min="7916" max="7916" width="8.28515625" style="1047" customWidth="1"/>
    <col min="7917" max="7917" width="10.140625" style="1047" customWidth="1"/>
    <col min="7918" max="7918" width="10.7109375" style="1047" customWidth="1"/>
    <col min="7919" max="7919" width="10" style="1047" customWidth="1"/>
    <col min="7920" max="7921" width="8" style="1047" customWidth="1"/>
    <col min="7922" max="8167" width="9.140625" style="1047"/>
    <col min="8168" max="8168" width="28" style="1047" customWidth="1"/>
    <col min="8169" max="8169" width="7.42578125" style="1047" customWidth="1"/>
    <col min="8170" max="8170" width="9" style="1047" customWidth="1"/>
    <col min="8171" max="8171" width="8.140625" style="1047" customWidth="1"/>
    <col min="8172" max="8172" width="8.28515625" style="1047" customWidth="1"/>
    <col min="8173" max="8173" width="10.140625" style="1047" customWidth="1"/>
    <col min="8174" max="8174" width="10.7109375" style="1047" customWidth="1"/>
    <col min="8175" max="8175" width="10" style="1047" customWidth="1"/>
    <col min="8176" max="8177" width="8" style="1047" customWidth="1"/>
    <col min="8178" max="8423" width="9.140625" style="1047"/>
    <col min="8424" max="8424" width="28" style="1047" customWidth="1"/>
    <col min="8425" max="8425" width="7.42578125" style="1047" customWidth="1"/>
    <col min="8426" max="8426" width="9" style="1047" customWidth="1"/>
    <col min="8427" max="8427" width="8.140625" style="1047" customWidth="1"/>
    <col min="8428" max="8428" width="8.28515625" style="1047" customWidth="1"/>
    <col min="8429" max="8429" width="10.140625" style="1047" customWidth="1"/>
    <col min="8430" max="8430" width="10.7109375" style="1047" customWidth="1"/>
    <col min="8431" max="8431" width="10" style="1047" customWidth="1"/>
    <col min="8432" max="8433" width="8" style="1047" customWidth="1"/>
    <col min="8434" max="8679" width="9.140625" style="1047"/>
    <col min="8680" max="8680" width="28" style="1047" customWidth="1"/>
    <col min="8681" max="8681" width="7.42578125" style="1047" customWidth="1"/>
    <col min="8682" max="8682" width="9" style="1047" customWidth="1"/>
    <col min="8683" max="8683" width="8.140625" style="1047" customWidth="1"/>
    <col min="8684" max="8684" width="8.28515625" style="1047" customWidth="1"/>
    <col min="8685" max="8685" width="10.140625" style="1047" customWidth="1"/>
    <col min="8686" max="8686" width="10.7109375" style="1047" customWidth="1"/>
    <col min="8687" max="8687" width="10" style="1047" customWidth="1"/>
    <col min="8688" max="8689" width="8" style="1047" customWidth="1"/>
    <col min="8690" max="8935" width="9.140625" style="1047"/>
    <col min="8936" max="8936" width="28" style="1047" customWidth="1"/>
    <col min="8937" max="8937" width="7.42578125" style="1047" customWidth="1"/>
    <col min="8938" max="8938" width="9" style="1047" customWidth="1"/>
    <col min="8939" max="8939" width="8.140625" style="1047" customWidth="1"/>
    <col min="8940" max="8940" width="8.28515625" style="1047" customWidth="1"/>
    <col min="8941" max="8941" width="10.140625" style="1047" customWidth="1"/>
    <col min="8942" max="8942" width="10.7109375" style="1047" customWidth="1"/>
    <col min="8943" max="8943" width="10" style="1047" customWidth="1"/>
    <col min="8944" max="8945" width="8" style="1047" customWidth="1"/>
    <col min="8946" max="9191" width="9.140625" style="1047"/>
    <col min="9192" max="9192" width="28" style="1047" customWidth="1"/>
    <col min="9193" max="9193" width="7.42578125" style="1047" customWidth="1"/>
    <col min="9194" max="9194" width="9" style="1047" customWidth="1"/>
    <col min="9195" max="9195" width="8.140625" style="1047" customWidth="1"/>
    <col min="9196" max="9196" width="8.28515625" style="1047" customWidth="1"/>
    <col min="9197" max="9197" width="10.140625" style="1047" customWidth="1"/>
    <col min="9198" max="9198" width="10.7109375" style="1047" customWidth="1"/>
    <col min="9199" max="9199" width="10" style="1047" customWidth="1"/>
    <col min="9200" max="9201" width="8" style="1047" customWidth="1"/>
    <col min="9202" max="9447" width="9.140625" style="1047"/>
    <col min="9448" max="9448" width="28" style="1047" customWidth="1"/>
    <col min="9449" max="9449" width="7.42578125" style="1047" customWidth="1"/>
    <col min="9450" max="9450" width="9" style="1047" customWidth="1"/>
    <col min="9451" max="9451" width="8.140625" style="1047" customWidth="1"/>
    <col min="9452" max="9452" width="8.28515625" style="1047" customWidth="1"/>
    <col min="9453" max="9453" width="10.140625" style="1047" customWidth="1"/>
    <col min="9454" max="9454" width="10.7109375" style="1047" customWidth="1"/>
    <col min="9455" max="9455" width="10" style="1047" customWidth="1"/>
    <col min="9456" max="9457" width="8" style="1047" customWidth="1"/>
    <col min="9458" max="9703" width="9.140625" style="1047"/>
    <col min="9704" max="9704" width="28" style="1047" customWidth="1"/>
    <col min="9705" max="9705" width="7.42578125" style="1047" customWidth="1"/>
    <col min="9706" max="9706" width="9" style="1047" customWidth="1"/>
    <col min="9707" max="9707" width="8.140625" style="1047" customWidth="1"/>
    <col min="9708" max="9708" width="8.28515625" style="1047" customWidth="1"/>
    <col min="9709" max="9709" width="10.140625" style="1047" customWidth="1"/>
    <col min="9710" max="9710" width="10.7109375" style="1047" customWidth="1"/>
    <col min="9711" max="9711" width="10" style="1047" customWidth="1"/>
    <col min="9712" max="9713" width="8" style="1047" customWidth="1"/>
    <col min="9714" max="9959" width="9.140625" style="1047"/>
    <col min="9960" max="9960" width="28" style="1047" customWidth="1"/>
    <col min="9961" max="9961" width="7.42578125" style="1047" customWidth="1"/>
    <col min="9962" max="9962" width="9" style="1047" customWidth="1"/>
    <col min="9963" max="9963" width="8.140625" style="1047" customWidth="1"/>
    <col min="9964" max="9964" width="8.28515625" style="1047" customWidth="1"/>
    <col min="9965" max="9965" width="10.140625" style="1047" customWidth="1"/>
    <col min="9966" max="9966" width="10.7109375" style="1047" customWidth="1"/>
    <col min="9967" max="9967" width="10" style="1047" customWidth="1"/>
    <col min="9968" max="9969" width="8" style="1047" customWidth="1"/>
    <col min="9970" max="10215" width="9.140625" style="1047"/>
    <col min="10216" max="10216" width="28" style="1047" customWidth="1"/>
    <col min="10217" max="10217" width="7.42578125" style="1047" customWidth="1"/>
    <col min="10218" max="10218" width="9" style="1047" customWidth="1"/>
    <col min="10219" max="10219" width="8.140625" style="1047" customWidth="1"/>
    <col min="10220" max="10220" width="8.28515625" style="1047" customWidth="1"/>
    <col min="10221" max="10221" width="10.140625" style="1047" customWidth="1"/>
    <col min="10222" max="10222" width="10.7109375" style="1047" customWidth="1"/>
    <col min="10223" max="10223" width="10" style="1047" customWidth="1"/>
    <col min="10224" max="10225" width="8" style="1047" customWidth="1"/>
    <col min="10226" max="10471" width="9.140625" style="1047"/>
    <col min="10472" max="10472" width="28" style="1047" customWidth="1"/>
    <col min="10473" max="10473" width="7.42578125" style="1047" customWidth="1"/>
    <col min="10474" max="10474" width="9" style="1047" customWidth="1"/>
    <col min="10475" max="10475" width="8.140625" style="1047" customWidth="1"/>
    <col min="10476" max="10476" width="8.28515625" style="1047" customWidth="1"/>
    <col min="10477" max="10477" width="10.140625" style="1047" customWidth="1"/>
    <col min="10478" max="10478" width="10.7109375" style="1047" customWidth="1"/>
    <col min="10479" max="10479" width="10" style="1047" customWidth="1"/>
    <col min="10480" max="10481" width="8" style="1047" customWidth="1"/>
    <col min="10482" max="10727" width="9.140625" style="1047"/>
    <col min="10728" max="10728" width="28" style="1047" customWidth="1"/>
    <col min="10729" max="10729" width="7.42578125" style="1047" customWidth="1"/>
    <col min="10730" max="10730" width="9" style="1047" customWidth="1"/>
    <col min="10731" max="10731" width="8.140625" style="1047" customWidth="1"/>
    <col min="10732" max="10732" width="8.28515625" style="1047" customWidth="1"/>
    <col min="10733" max="10733" width="10.140625" style="1047" customWidth="1"/>
    <col min="10734" max="10734" width="10.7109375" style="1047" customWidth="1"/>
    <col min="10735" max="10735" width="10" style="1047" customWidth="1"/>
    <col min="10736" max="10737" width="8" style="1047" customWidth="1"/>
    <col min="10738" max="10983" width="9.140625" style="1047"/>
    <col min="10984" max="10984" width="28" style="1047" customWidth="1"/>
    <col min="10985" max="10985" width="7.42578125" style="1047" customWidth="1"/>
    <col min="10986" max="10986" width="9" style="1047" customWidth="1"/>
    <col min="10987" max="10987" width="8.140625" style="1047" customWidth="1"/>
    <col min="10988" max="10988" width="8.28515625" style="1047" customWidth="1"/>
    <col min="10989" max="10989" width="10.140625" style="1047" customWidth="1"/>
    <col min="10990" max="10990" width="10.7109375" style="1047" customWidth="1"/>
    <col min="10991" max="10991" width="10" style="1047" customWidth="1"/>
    <col min="10992" max="10993" width="8" style="1047" customWidth="1"/>
    <col min="10994" max="11239" width="9.140625" style="1047"/>
    <col min="11240" max="11240" width="28" style="1047" customWidth="1"/>
    <col min="11241" max="11241" width="7.42578125" style="1047" customWidth="1"/>
    <col min="11242" max="11242" width="9" style="1047" customWidth="1"/>
    <col min="11243" max="11243" width="8.140625" style="1047" customWidth="1"/>
    <col min="11244" max="11244" width="8.28515625" style="1047" customWidth="1"/>
    <col min="11245" max="11245" width="10.140625" style="1047" customWidth="1"/>
    <col min="11246" max="11246" width="10.7109375" style="1047" customWidth="1"/>
    <col min="11247" max="11247" width="10" style="1047" customWidth="1"/>
    <col min="11248" max="11249" width="8" style="1047" customWidth="1"/>
    <col min="11250" max="11495" width="9.140625" style="1047"/>
    <col min="11496" max="11496" width="28" style="1047" customWidth="1"/>
    <col min="11497" max="11497" width="7.42578125" style="1047" customWidth="1"/>
    <col min="11498" max="11498" width="9" style="1047" customWidth="1"/>
    <col min="11499" max="11499" width="8.140625" style="1047" customWidth="1"/>
    <col min="11500" max="11500" width="8.28515625" style="1047" customWidth="1"/>
    <col min="11501" max="11501" width="10.140625" style="1047" customWidth="1"/>
    <col min="11502" max="11502" width="10.7109375" style="1047" customWidth="1"/>
    <col min="11503" max="11503" width="10" style="1047" customWidth="1"/>
    <col min="11504" max="11505" width="8" style="1047" customWidth="1"/>
    <col min="11506" max="11751" width="9.140625" style="1047"/>
    <col min="11752" max="11752" width="28" style="1047" customWidth="1"/>
    <col min="11753" max="11753" width="7.42578125" style="1047" customWidth="1"/>
    <col min="11754" max="11754" width="9" style="1047" customWidth="1"/>
    <col min="11755" max="11755" width="8.140625" style="1047" customWidth="1"/>
    <col min="11756" max="11756" width="8.28515625" style="1047" customWidth="1"/>
    <col min="11757" max="11757" width="10.140625" style="1047" customWidth="1"/>
    <col min="11758" max="11758" width="10.7109375" style="1047" customWidth="1"/>
    <col min="11759" max="11759" width="10" style="1047" customWidth="1"/>
    <col min="11760" max="11761" width="8" style="1047" customWidth="1"/>
    <col min="11762" max="12007" width="9.140625" style="1047"/>
    <col min="12008" max="12008" width="28" style="1047" customWidth="1"/>
    <col min="12009" max="12009" width="7.42578125" style="1047" customWidth="1"/>
    <col min="12010" max="12010" width="9" style="1047" customWidth="1"/>
    <col min="12011" max="12011" width="8.140625" style="1047" customWidth="1"/>
    <col min="12012" max="12012" width="8.28515625" style="1047" customWidth="1"/>
    <col min="12013" max="12013" width="10.140625" style="1047" customWidth="1"/>
    <col min="12014" max="12014" width="10.7109375" style="1047" customWidth="1"/>
    <col min="12015" max="12015" width="10" style="1047" customWidth="1"/>
    <col min="12016" max="12017" width="8" style="1047" customWidth="1"/>
    <col min="12018" max="12263" width="9.140625" style="1047"/>
    <col min="12264" max="12264" width="28" style="1047" customWidth="1"/>
    <col min="12265" max="12265" width="7.42578125" style="1047" customWidth="1"/>
    <col min="12266" max="12266" width="9" style="1047" customWidth="1"/>
    <col min="12267" max="12267" width="8.140625" style="1047" customWidth="1"/>
    <col min="12268" max="12268" width="8.28515625" style="1047" customWidth="1"/>
    <col min="12269" max="12269" width="10.140625" style="1047" customWidth="1"/>
    <col min="12270" max="12270" width="10.7109375" style="1047" customWidth="1"/>
    <col min="12271" max="12271" width="10" style="1047" customWidth="1"/>
    <col min="12272" max="12273" width="8" style="1047" customWidth="1"/>
    <col min="12274" max="12519" width="9.140625" style="1047"/>
    <col min="12520" max="12520" width="28" style="1047" customWidth="1"/>
    <col min="12521" max="12521" width="7.42578125" style="1047" customWidth="1"/>
    <col min="12522" max="12522" width="9" style="1047" customWidth="1"/>
    <col min="12523" max="12523" width="8.140625" style="1047" customWidth="1"/>
    <col min="12524" max="12524" width="8.28515625" style="1047" customWidth="1"/>
    <col min="12525" max="12525" width="10.140625" style="1047" customWidth="1"/>
    <col min="12526" max="12526" width="10.7109375" style="1047" customWidth="1"/>
    <col min="12527" max="12527" width="10" style="1047" customWidth="1"/>
    <col min="12528" max="12529" width="8" style="1047" customWidth="1"/>
    <col min="12530" max="12775" width="9.140625" style="1047"/>
    <col min="12776" max="12776" width="28" style="1047" customWidth="1"/>
    <col min="12777" max="12777" width="7.42578125" style="1047" customWidth="1"/>
    <col min="12778" max="12778" width="9" style="1047" customWidth="1"/>
    <col min="12779" max="12779" width="8.140625" style="1047" customWidth="1"/>
    <col min="12780" max="12780" width="8.28515625" style="1047" customWidth="1"/>
    <col min="12781" max="12781" width="10.140625" style="1047" customWidth="1"/>
    <col min="12782" max="12782" width="10.7109375" style="1047" customWidth="1"/>
    <col min="12783" max="12783" width="10" style="1047" customWidth="1"/>
    <col min="12784" max="12785" width="8" style="1047" customWidth="1"/>
    <col min="12786" max="13031" width="9.140625" style="1047"/>
    <col min="13032" max="13032" width="28" style="1047" customWidth="1"/>
    <col min="13033" max="13033" width="7.42578125" style="1047" customWidth="1"/>
    <col min="13034" max="13034" width="9" style="1047" customWidth="1"/>
    <col min="13035" max="13035" width="8.140625" style="1047" customWidth="1"/>
    <col min="13036" max="13036" width="8.28515625" style="1047" customWidth="1"/>
    <col min="13037" max="13037" width="10.140625" style="1047" customWidth="1"/>
    <col min="13038" max="13038" width="10.7109375" style="1047" customWidth="1"/>
    <col min="13039" max="13039" width="10" style="1047" customWidth="1"/>
    <col min="13040" max="13041" width="8" style="1047" customWidth="1"/>
    <col min="13042" max="13287" width="9.140625" style="1047"/>
    <col min="13288" max="13288" width="28" style="1047" customWidth="1"/>
    <col min="13289" max="13289" width="7.42578125" style="1047" customWidth="1"/>
    <col min="13290" max="13290" width="9" style="1047" customWidth="1"/>
    <col min="13291" max="13291" width="8.140625" style="1047" customWidth="1"/>
    <col min="13292" max="13292" width="8.28515625" style="1047" customWidth="1"/>
    <col min="13293" max="13293" width="10.140625" style="1047" customWidth="1"/>
    <col min="13294" max="13294" width="10.7109375" style="1047" customWidth="1"/>
    <col min="13295" max="13295" width="10" style="1047" customWidth="1"/>
    <col min="13296" max="13297" width="8" style="1047" customWidth="1"/>
    <col min="13298" max="13543" width="9.140625" style="1047"/>
    <col min="13544" max="13544" width="28" style="1047" customWidth="1"/>
    <col min="13545" max="13545" width="7.42578125" style="1047" customWidth="1"/>
    <col min="13546" max="13546" width="9" style="1047" customWidth="1"/>
    <col min="13547" max="13547" width="8.140625" style="1047" customWidth="1"/>
    <col min="13548" max="13548" width="8.28515625" style="1047" customWidth="1"/>
    <col min="13549" max="13549" width="10.140625" style="1047" customWidth="1"/>
    <col min="13550" max="13550" width="10.7109375" style="1047" customWidth="1"/>
    <col min="13551" max="13551" width="10" style="1047" customWidth="1"/>
    <col min="13552" max="13553" width="8" style="1047" customWidth="1"/>
    <col min="13554" max="13799" width="9.140625" style="1047"/>
    <col min="13800" max="13800" width="28" style="1047" customWidth="1"/>
    <col min="13801" max="13801" width="7.42578125" style="1047" customWidth="1"/>
    <col min="13802" max="13802" width="9" style="1047" customWidth="1"/>
    <col min="13803" max="13803" width="8.140625" style="1047" customWidth="1"/>
    <col min="13804" max="13804" width="8.28515625" style="1047" customWidth="1"/>
    <col min="13805" max="13805" width="10.140625" style="1047" customWidth="1"/>
    <col min="13806" max="13806" width="10.7109375" style="1047" customWidth="1"/>
    <col min="13807" max="13807" width="10" style="1047" customWidth="1"/>
    <col min="13808" max="13809" width="8" style="1047" customWidth="1"/>
    <col min="13810" max="14055" width="9.140625" style="1047"/>
    <col min="14056" max="14056" width="28" style="1047" customWidth="1"/>
    <col min="14057" max="14057" width="7.42578125" style="1047" customWidth="1"/>
    <col min="14058" max="14058" width="9" style="1047" customWidth="1"/>
    <col min="14059" max="14059" width="8.140625" style="1047" customWidth="1"/>
    <col min="14060" max="14060" width="8.28515625" style="1047" customWidth="1"/>
    <col min="14061" max="14061" width="10.140625" style="1047" customWidth="1"/>
    <col min="14062" max="14062" width="10.7109375" style="1047" customWidth="1"/>
    <col min="14063" max="14063" width="10" style="1047" customWidth="1"/>
    <col min="14064" max="14065" width="8" style="1047" customWidth="1"/>
    <col min="14066" max="14311" width="9.140625" style="1047"/>
    <col min="14312" max="14312" width="28" style="1047" customWidth="1"/>
    <col min="14313" max="14313" width="7.42578125" style="1047" customWidth="1"/>
    <col min="14314" max="14314" width="9" style="1047" customWidth="1"/>
    <col min="14315" max="14315" width="8.140625" style="1047" customWidth="1"/>
    <col min="14316" max="14316" width="8.28515625" style="1047" customWidth="1"/>
    <col min="14317" max="14317" width="10.140625" style="1047" customWidth="1"/>
    <col min="14318" max="14318" width="10.7109375" style="1047" customWidth="1"/>
    <col min="14319" max="14319" width="10" style="1047" customWidth="1"/>
    <col min="14320" max="14321" width="8" style="1047" customWidth="1"/>
    <col min="14322" max="14567" width="9.140625" style="1047"/>
    <col min="14568" max="14568" width="28" style="1047" customWidth="1"/>
    <col min="14569" max="14569" width="7.42578125" style="1047" customWidth="1"/>
    <col min="14570" max="14570" width="9" style="1047" customWidth="1"/>
    <col min="14571" max="14571" width="8.140625" style="1047" customWidth="1"/>
    <col min="14572" max="14572" width="8.28515625" style="1047" customWidth="1"/>
    <col min="14573" max="14573" width="10.140625" style="1047" customWidth="1"/>
    <col min="14574" max="14574" width="10.7109375" style="1047" customWidth="1"/>
    <col min="14575" max="14575" width="10" style="1047" customWidth="1"/>
    <col min="14576" max="14577" width="8" style="1047" customWidth="1"/>
    <col min="14578" max="14823" width="9.140625" style="1047"/>
    <col min="14824" max="14824" width="28" style="1047" customWidth="1"/>
    <col min="14825" max="14825" width="7.42578125" style="1047" customWidth="1"/>
    <col min="14826" max="14826" width="9" style="1047" customWidth="1"/>
    <col min="14827" max="14827" width="8.140625" style="1047" customWidth="1"/>
    <col min="14828" max="14828" width="8.28515625" style="1047" customWidth="1"/>
    <col min="14829" max="14829" width="10.140625" style="1047" customWidth="1"/>
    <col min="14830" max="14830" width="10.7109375" style="1047" customWidth="1"/>
    <col min="14831" max="14831" width="10" style="1047" customWidth="1"/>
    <col min="14832" max="14833" width="8" style="1047" customWidth="1"/>
    <col min="14834" max="15079" width="9.140625" style="1047"/>
    <col min="15080" max="15080" width="28" style="1047" customWidth="1"/>
    <col min="15081" max="15081" width="7.42578125" style="1047" customWidth="1"/>
    <col min="15082" max="15082" width="9" style="1047" customWidth="1"/>
    <col min="15083" max="15083" width="8.140625" style="1047" customWidth="1"/>
    <col min="15084" max="15084" width="8.28515625" style="1047" customWidth="1"/>
    <col min="15085" max="15085" width="10.140625" style="1047" customWidth="1"/>
    <col min="15086" max="15086" width="10.7109375" style="1047" customWidth="1"/>
    <col min="15087" max="15087" width="10" style="1047" customWidth="1"/>
    <col min="15088" max="15089" width="8" style="1047" customWidth="1"/>
    <col min="15090" max="15335" width="9.140625" style="1047"/>
    <col min="15336" max="15336" width="28" style="1047" customWidth="1"/>
    <col min="15337" max="15337" width="7.42578125" style="1047" customWidth="1"/>
    <col min="15338" max="15338" width="9" style="1047" customWidth="1"/>
    <col min="15339" max="15339" width="8.140625" style="1047" customWidth="1"/>
    <col min="15340" max="15340" width="8.28515625" style="1047" customWidth="1"/>
    <col min="15341" max="15341" width="10.140625" style="1047" customWidth="1"/>
    <col min="15342" max="15342" width="10.7109375" style="1047" customWidth="1"/>
    <col min="15343" max="15343" width="10" style="1047" customWidth="1"/>
    <col min="15344" max="15345" width="8" style="1047" customWidth="1"/>
    <col min="15346" max="15591" width="9.140625" style="1047"/>
    <col min="15592" max="15592" width="28" style="1047" customWidth="1"/>
    <col min="15593" max="15593" width="7.42578125" style="1047" customWidth="1"/>
    <col min="15594" max="15594" width="9" style="1047" customWidth="1"/>
    <col min="15595" max="15595" width="8.140625" style="1047" customWidth="1"/>
    <col min="15596" max="15596" width="8.28515625" style="1047" customWidth="1"/>
    <col min="15597" max="15597" width="10.140625" style="1047" customWidth="1"/>
    <col min="15598" max="15598" width="10.7109375" style="1047" customWidth="1"/>
    <col min="15599" max="15599" width="10" style="1047" customWidth="1"/>
    <col min="15600" max="15601" width="8" style="1047" customWidth="1"/>
    <col min="15602" max="15847" width="9.140625" style="1047"/>
    <col min="15848" max="15848" width="28" style="1047" customWidth="1"/>
    <col min="15849" max="15849" width="7.42578125" style="1047" customWidth="1"/>
    <col min="15850" max="15850" width="9" style="1047" customWidth="1"/>
    <col min="15851" max="15851" width="8.140625" style="1047" customWidth="1"/>
    <col min="15852" max="15852" width="8.28515625" style="1047" customWidth="1"/>
    <col min="15853" max="15853" width="10.140625" style="1047" customWidth="1"/>
    <col min="15854" max="15854" width="10.7109375" style="1047" customWidth="1"/>
    <col min="15855" max="15855" width="10" style="1047" customWidth="1"/>
    <col min="15856" max="15857" width="8" style="1047" customWidth="1"/>
    <col min="15858" max="16103" width="9.140625" style="1047"/>
    <col min="16104" max="16104" width="28" style="1047" customWidth="1"/>
    <col min="16105" max="16105" width="7.42578125" style="1047" customWidth="1"/>
    <col min="16106" max="16106" width="9" style="1047" customWidth="1"/>
    <col min="16107" max="16107" width="8.140625" style="1047" customWidth="1"/>
    <col min="16108" max="16108" width="8.28515625" style="1047" customWidth="1"/>
    <col min="16109" max="16109" width="10.140625" style="1047" customWidth="1"/>
    <col min="16110" max="16110" width="10.7109375" style="1047" customWidth="1"/>
    <col min="16111" max="16111" width="10" style="1047" customWidth="1"/>
    <col min="16112" max="16113" width="8" style="1047" customWidth="1"/>
    <col min="16114" max="16384" width="9.140625" style="1047"/>
  </cols>
  <sheetData>
    <row r="1" spans="1:9" ht="48" customHeight="1" x14ac:dyDescent="0.2">
      <c r="A1" s="1049">
        <v>786.97</v>
      </c>
      <c r="B1" s="1050"/>
      <c r="C1" s="1041"/>
      <c r="D1" s="1136" t="s">
        <v>4809</v>
      </c>
      <c r="E1" s="1136"/>
      <c r="F1" s="1136"/>
      <c r="G1" s="1136"/>
      <c r="H1" s="1136"/>
      <c r="I1" s="1136"/>
    </row>
    <row r="2" spans="1:9" x14ac:dyDescent="0.2">
      <c r="A2" s="1137" t="s">
        <v>5457</v>
      </c>
      <c r="B2" s="1137"/>
      <c r="C2" s="1137"/>
      <c r="D2" s="1137"/>
      <c r="E2" s="1137"/>
      <c r="F2" s="1137"/>
      <c r="G2" s="1137"/>
      <c r="H2" s="1137"/>
      <c r="I2" s="1137"/>
    </row>
    <row r="3" spans="1:9" s="1054" customFormat="1" ht="51" x14ac:dyDescent="0.2">
      <c r="A3" s="913" t="s">
        <v>595</v>
      </c>
      <c r="B3" s="913" t="s">
        <v>4801</v>
      </c>
      <c r="C3" s="1051" t="s">
        <v>4810</v>
      </c>
      <c r="D3" s="1051" t="s">
        <v>4811</v>
      </c>
      <c r="E3" s="1051" t="s">
        <v>4812</v>
      </c>
      <c r="F3" s="1051" t="s">
        <v>4813</v>
      </c>
      <c r="G3" s="1052" t="s">
        <v>4814</v>
      </c>
      <c r="H3" s="1053" t="s">
        <v>4815</v>
      </c>
      <c r="I3" s="1052" t="s">
        <v>4816</v>
      </c>
    </row>
    <row r="4" spans="1:9" x14ac:dyDescent="0.2">
      <c r="A4" s="914">
        <v>560109</v>
      </c>
      <c r="B4" s="914" t="s">
        <v>797</v>
      </c>
      <c r="C4" s="1055">
        <v>0.9909</v>
      </c>
      <c r="D4" s="1056">
        <v>1.0489999999999999</v>
      </c>
      <c r="E4" s="1057">
        <f t="shared" ref="E4:E43" si="0">C4*D4</f>
        <v>1.0395000000000001</v>
      </c>
      <c r="F4" s="1058">
        <v>5</v>
      </c>
      <c r="G4" s="1057">
        <v>1.0387</v>
      </c>
      <c r="H4" s="1059">
        <v>817.43</v>
      </c>
      <c r="I4" s="1059">
        <v>806.66</v>
      </c>
    </row>
    <row r="5" spans="1:9" x14ac:dyDescent="0.2">
      <c r="A5" s="914">
        <v>560110</v>
      </c>
      <c r="B5" s="914" t="s">
        <v>798</v>
      </c>
      <c r="C5" s="1055">
        <v>1.0342</v>
      </c>
      <c r="D5" s="1056">
        <v>1.024</v>
      </c>
      <c r="E5" s="1057">
        <f t="shared" si="0"/>
        <v>1.0589999999999999</v>
      </c>
      <c r="F5" s="1058">
        <v>6</v>
      </c>
      <c r="G5" s="1057">
        <v>1.0545</v>
      </c>
      <c r="H5" s="1059">
        <v>829.86</v>
      </c>
      <c r="I5" s="1059">
        <v>818.93</v>
      </c>
    </row>
    <row r="6" spans="1:9" x14ac:dyDescent="0.2">
      <c r="A6" s="914">
        <v>560206</v>
      </c>
      <c r="B6" s="914" t="s">
        <v>799</v>
      </c>
      <c r="C6" s="1055">
        <v>1.0302</v>
      </c>
      <c r="D6" s="1056">
        <v>0.96499999999999997</v>
      </c>
      <c r="E6" s="1057">
        <f t="shared" si="0"/>
        <v>0.99409999999999998</v>
      </c>
      <c r="F6" s="1058">
        <v>3</v>
      </c>
      <c r="G6" s="1052">
        <v>0.99160000000000004</v>
      </c>
      <c r="H6" s="1059">
        <v>780.36</v>
      </c>
      <c r="I6" s="1059">
        <v>770.08</v>
      </c>
    </row>
    <row r="7" spans="1:9" x14ac:dyDescent="0.2">
      <c r="A7" s="914">
        <v>560043</v>
      </c>
      <c r="B7" s="914" t="s">
        <v>761</v>
      </c>
      <c r="C7" s="1055">
        <v>1.0793999999999999</v>
      </c>
      <c r="D7" s="1056">
        <v>0.96499999999999997</v>
      </c>
      <c r="E7" s="1057">
        <f t="shared" si="0"/>
        <v>1.0416000000000001</v>
      </c>
      <c r="F7" s="1058">
        <v>6</v>
      </c>
      <c r="G7" s="1052">
        <v>1.0545</v>
      </c>
      <c r="H7" s="1059">
        <v>829.86</v>
      </c>
      <c r="I7" s="1059">
        <v>818.93</v>
      </c>
    </row>
    <row r="8" spans="1:9" x14ac:dyDescent="0.2">
      <c r="A8" s="914">
        <v>560045</v>
      </c>
      <c r="B8" s="914" t="s">
        <v>762</v>
      </c>
      <c r="C8" s="1055">
        <v>1.0181</v>
      </c>
      <c r="D8" s="1056">
        <v>0.96499999999999997</v>
      </c>
      <c r="E8" s="1057">
        <f t="shared" si="0"/>
        <v>0.98250000000000004</v>
      </c>
      <c r="F8" s="1058">
        <v>3</v>
      </c>
      <c r="G8" s="1052">
        <v>0.99160000000000004</v>
      </c>
      <c r="H8" s="1059">
        <v>780.36</v>
      </c>
      <c r="I8" s="1059">
        <v>770.08</v>
      </c>
    </row>
    <row r="9" spans="1:9" x14ac:dyDescent="0.2">
      <c r="A9" s="914">
        <v>560047</v>
      </c>
      <c r="B9" s="914" t="s">
        <v>763</v>
      </c>
      <c r="C9" s="1055">
        <v>1.0232000000000001</v>
      </c>
      <c r="D9" s="1056">
        <v>0.96499999999999997</v>
      </c>
      <c r="E9" s="1057">
        <f t="shared" si="0"/>
        <v>0.98740000000000006</v>
      </c>
      <c r="F9" s="1058">
        <v>3</v>
      </c>
      <c r="G9" s="1052">
        <v>0.99160000000000004</v>
      </c>
      <c r="H9" s="1059">
        <v>780.36</v>
      </c>
      <c r="I9" s="1059">
        <v>770.08</v>
      </c>
    </row>
    <row r="10" spans="1:9" x14ac:dyDescent="0.2">
      <c r="A10" s="914">
        <v>560214</v>
      </c>
      <c r="B10" s="914" t="s">
        <v>800</v>
      </c>
      <c r="C10" s="1055">
        <v>1.0063</v>
      </c>
      <c r="D10" s="1056">
        <v>0.96499999999999997</v>
      </c>
      <c r="E10" s="1057">
        <f t="shared" si="0"/>
        <v>0.97109999999999996</v>
      </c>
      <c r="F10" s="1058">
        <v>2</v>
      </c>
      <c r="G10" s="1052">
        <v>0.9698</v>
      </c>
      <c r="H10" s="1059">
        <v>763.2</v>
      </c>
      <c r="I10" s="1059">
        <v>753.15</v>
      </c>
    </row>
    <row r="11" spans="1:9" x14ac:dyDescent="0.2">
      <c r="A11" s="914">
        <v>560052</v>
      </c>
      <c r="B11" s="914" t="s">
        <v>764</v>
      </c>
      <c r="C11" s="1055">
        <v>1.0630999999999999</v>
      </c>
      <c r="D11" s="1056">
        <v>0.96499999999999997</v>
      </c>
      <c r="E11" s="1057">
        <f t="shared" si="0"/>
        <v>1.0259</v>
      </c>
      <c r="F11" s="1058">
        <v>5</v>
      </c>
      <c r="G11" s="1052">
        <v>1.0387</v>
      </c>
      <c r="H11" s="1059">
        <v>817.43</v>
      </c>
      <c r="I11" s="1059">
        <v>806.66</v>
      </c>
    </row>
    <row r="12" spans="1:9" x14ac:dyDescent="0.2">
      <c r="A12" s="914">
        <v>560053</v>
      </c>
      <c r="B12" s="914" t="s">
        <v>765</v>
      </c>
      <c r="C12" s="1055">
        <v>1.0067999999999999</v>
      </c>
      <c r="D12" s="1056">
        <v>0.96499999999999997</v>
      </c>
      <c r="E12" s="1057">
        <f t="shared" si="0"/>
        <v>0.97160000000000002</v>
      </c>
      <c r="F12" s="1058">
        <v>2</v>
      </c>
      <c r="G12" s="1052">
        <v>0.9698</v>
      </c>
      <c r="H12" s="1059">
        <v>763.2</v>
      </c>
      <c r="I12" s="1059">
        <v>753.15</v>
      </c>
    </row>
    <row r="13" spans="1:9" x14ac:dyDescent="0.2">
      <c r="A13" s="914">
        <v>560054</v>
      </c>
      <c r="B13" s="914" t="s">
        <v>766</v>
      </c>
      <c r="C13" s="1055">
        <v>0.99690000000000001</v>
      </c>
      <c r="D13" s="1056">
        <v>0.96499999999999997</v>
      </c>
      <c r="E13" s="1057">
        <f t="shared" si="0"/>
        <v>0.96199999999999997</v>
      </c>
      <c r="F13" s="1058">
        <v>2</v>
      </c>
      <c r="G13" s="1052">
        <v>0.9698</v>
      </c>
      <c r="H13" s="1059">
        <v>763.2</v>
      </c>
      <c r="I13" s="1059">
        <v>753.15</v>
      </c>
    </row>
    <row r="14" spans="1:9" x14ac:dyDescent="0.2">
      <c r="A14" s="914">
        <v>560055</v>
      </c>
      <c r="B14" s="914" t="s">
        <v>767</v>
      </c>
      <c r="C14" s="1055">
        <v>1.0459000000000001</v>
      </c>
      <c r="D14" s="1056">
        <v>0.96499999999999997</v>
      </c>
      <c r="E14" s="1057">
        <f t="shared" si="0"/>
        <v>1.0093000000000001</v>
      </c>
      <c r="F14" s="1058">
        <v>4</v>
      </c>
      <c r="G14" s="1052">
        <v>1.0113000000000001</v>
      </c>
      <c r="H14" s="1059">
        <v>795.86</v>
      </c>
      <c r="I14" s="1059">
        <v>785.38</v>
      </c>
    </row>
    <row r="15" spans="1:9" x14ac:dyDescent="0.2">
      <c r="A15" s="914">
        <v>560056</v>
      </c>
      <c r="B15" s="914" t="s">
        <v>768</v>
      </c>
      <c r="C15" s="1055">
        <v>1.0803</v>
      </c>
      <c r="D15" s="1056">
        <v>0.96499999999999997</v>
      </c>
      <c r="E15" s="1057">
        <f t="shared" si="0"/>
        <v>1.0425</v>
      </c>
      <c r="F15" s="1058">
        <v>6</v>
      </c>
      <c r="G15" s="1052">
        <v>1.0545</v>
      </c>
      <c r="H15" s="1059">
        <v>829.86</v>
      </c>
      <c r="I15" s="1059">
        <v>818.93</v>
      </c>
    </row>
    <row r="16" spans="1:9" x14ac:dyDescent="0.2">
      <c r="A16" s="914">
        <v>560057</v>
      </c>
      <c r="B16" s="914" t="s">
        <v>769</v>
      </c>
      <c r="C16" s="1055">
        <v>1.0344</v>
      </c>
      <c r="D16" s="1056">
        <v>0.96499999999999997</v>
      </c>
      <c r="E16" s="1057">
        <f t="shared" si="0"/>
        <v>0.99819999999999998</v>
      </c>
      <c r="F16" s="1058">
        <v>3</v>
      </c>
      <c r="G16" s="1052">
        <v>0.99160000000000004</v>
      </c>
      <c r="H16" s="1059">
        <v>780.36</v>
      </c>
      <c r="I16" s="1059">
        <v>770.08</v>
      </c>
    </row>
    <row r="17" spans="1:9" x14ac:dyDescent="0.2">
      <c r="A17" s="914">
        <v>560058</v>
      </c>
      <c r="B17" s="914" t="s">
        <v>403</v>
      </c>
      <c r="C17" s="1055">
        <v>1.03</v>
      </c>
      <c r="D17" s="1056">
        <v>0.96499999999999997</v>
      </c>
      <c r="E17" s="1057">
        <f t="shared" si="0"/>
        <v>0.99399999999999999</v>
      </c>
      <c r="F17" s="1058">
        <v>3</v>
      </c>
      <c r="G17" s="1052">
        <v>0.99160000000000004</v>
      </c>
      <c r="H17" s="1059">
        <v>780.36</v>
      </c>
      <c r="I17" s="1059">
        <v>770.08</v>
      </c>
    </row>
    <row r="18" spans="1:9" x14ac:dyDescent="0.2">
      <c r="A18" s="914">
        <v>560059</v>
      </c>
      <c r="B18" s="914" t="s">
        <v>770</v>
      </c>
      <c r="C18" s="1055">
        <v>1.0541</v>
      </c>
      <c r="D18" s="1056">
        <v>0.96499999999999997</v>
      </c>
      <c r="E18" s="1057">
        <f t="shared" si="0"/>
        <v>1.0172000000000001</v>
      </c>
      <c r="F18" s="1058">
        <v>4</v>
      </c>
      <c r="G18" s="1057">
        <v>1.0113000000000001</v>
      </c>
      <c r="H18" s="1059">
        <v>795.86</v>
      </c>
      <c r="I18" s="1059">
        <v>785.38</v>
      </c>
    </row>
    <row r="19" spans="1:9" x14ac:dyDescent="0.2">
      <c r="A19" s="914">
        <v>560060</v>
      </c>
      <c r="B19" s="914" t="s">
        <v>771</v>
      </c>
      <c r="C19" s="1055">
        <v>0.98819999999999997</v>
      </c>
      <c r="D19" s="1056">
        <v>0.96499999999999997</v>
      </c>
      <c r="E19" s="1057">
        <f t="shared" si="0"/>
        <v>0.9536</v>
      </c>
      <c r="F19" s="1058">
        <v>1</v>
      </c>
      <c r="G19" s="1052">
        <v>0.95220000000000005</v>
      </c>
      <c r="H19" s="1059">
        <v>749.35</v>
      </c>
      <c r="I19" s="1059">
        <v>739.48</v>
      </c>
    </row>
    <row r="20" spans="1:9" x14ac:dyDescent="0.2">
      <c r="A20" s="914">
        <v>560061</v>
      </c>
      <c r="B20" s="914" t="s">
        <v>772</v>
      </c>
      <c r="C20" s="1055">
        <v>1.0287999999999999</v>
      </c>
      <c r="D20" s="1056">
        <v>0.96499999999999997</v>
      </c>
      <c r="E20" s="1057">
        <f t="shared" si="0"/>
        <v>0.99280000000000002</v>
      </c>
      <c r="F20" s="1058">
        <v>3</v>
      </c>
      <c r="G20" s="1052">
        <v>0.99160000000000004</v>
      </c>
      <c r="H20" s="1059">
        <v>780.36</v>
      </c>
      <c r="I20" s="1059">
        <v>770.08</v>
      </c>
    </row>
    <row r="21" spans="1:9" x14ac:dyDescent="0.2">
      <c r="A21" s="914">
        <v>560062</v>
      </c>
      <c r="B21" s="914" t="s">
        <v>773</v>
      </c>
      <c r="C21" s="1055">
        <v>1.0251999999999999</v>
      </c>
      <c r="D21" s="1056">
        <v>0.96499999999999997</v>
      </c>
      <c r="E21" s="1057">
        <f t="shared" si="0"/>
        <v>0.98929999999999996</v>
      </c>
      <c r="F21" s="1058">
        <v>3</v>
      </c>
      <c r="G21" s="1052">
        <v>0.99160000000000004</v>
      </c>
      <c r="H21" s="1059">
        <v>780.36</v>
      </c>
      <c r="I21" s="1059">
        <v>770.08</v>
      </c>
    </row>
    <row r="22" spans="1:9" x14ac:dyDescent="0.2">
      <c r="A22" s="914">
        <v>560063</v>
      </c>
      <c r="B22" s="914" t="s">
        <v>774</v>
      </c>
      <c r="C22" s="1055">
        <v>1.0362</v>
      </c>
      <c r="D22" s="1056">
        <v>0.96499999999999997</v>
      </c>
      <c r="E22" s="1057">
        <f t="shared" si="0"/>
        <v>0.99990000000000001</v>
      </c>
      <c r="F22" s="1058">
        <v>3</v>
      </c>
      <c r="G22" s="1057">
        <v>0.99160000000000004</v>
      </c>
      <c r="H22" s="1059">
        <v>780.36</v>
      </c>
      <c r="I22" s="1059">
        <v>770.08</v>
      </c>
    </row>
    <row r="23" spans="1:9" x14ac:dyDescent="0.2">
      <c r="A23" s="914">
        <v>560064</v>
      </c>
      <c r="B23" s="914" t="s">
        <v>4802</v>
      </c>
      <c r="C23" s="1055">
        <v>1.0461</v>
      </c>
      <c r="D23" s="1056">
        <v>1</v>
      </c>
      <c r="E23" s="1057">
        <f t="shared" si="0"/>
        <v>1.0461</v>
      </c>
      <c r="F23" s="1058">
        <v>6</v>
      </c>
      <c r="G23" s="1052">
        <v>1.0545</v>
      </c>
      <c r="H23" s="1059">
        <v>829.86</v>
      </c>
      <c r="I23" s="1059">
        <v>818.93</v>
      </c>
    </row>
    <row r="24" spans="1:9" x14ac:dyDescent="0.2">
      <c r="A24" s="914">
        <v>560065</v>
      </c>
      <c r="B24" s="914" t="s">
        <v>775</v>
      </c>
      <c r="C24" s="1055">
        <v>1.0656000000000001</v>
      </c>
      <c r="D24" s="1056">
        <v>0.96499999999999997</v>
      </c>
      <c r="E24" s="1057">
        <f t="shared" si="0"/>
        <v>1.0283</v>
      </c>
      <c r="F24" s="1058">
        <v>5</v>
      </c>
      <c r="G24" s="1057">
        <v>1.0387</v>
      </c>
      <c r="H24" s="1059">
        <v>817.43</v>
      </c>
      <c r="I24" s="1059">
        <v>806.66</v>
      </c>
    </row>
    <row r="25" spans="1:9" x14ac:dyDescent="0.2">
      <c r="A25" s="914">
        <v>560066</v>
      </c>
      <c r="B25" s="914" t="s">
        <v>776</v>
      </c>
      <c r="C25" s="1055">
        <v>1.0780000000000001</v>
      </c>
      <c r="D25" s="1056">
        <v>0.96499999999999997</v>
      </c>
      <c r="E25" s="1057">
        <f t="shared" si="0"/>
        <v>1.0403</v>
      </c>
      <c r="F25" s="1058">
        <v>6</v>
      </c>
      <c r="G25" s="1052">
        <v>1.0545</v>
      </c>
      <c r="H25" s="1059">
        <v>829.86</v>
      </c>
      <c r="I25" s="1059">
        <v>818.93</v>
      </c>
    </row>
    <row r="26" spans="1:9" x14ac:dyDescent="0.2">
      <c r="A26" s="914">
        <v>560067</v>
      </c>
      <c r="B26" s="914" t="s">
        <v>777</v>
      </c>
      <c r="C26" s="1055">
        <v>1.0096000000000001</v>
      </c>
      <c r="D26" s="1056">
        <v>0.96499999999999997</v>
      </c>
      <c r="E26" s="1057">
        <f t="shared" si="0"/>
        <v>0.97430000000000005</v>
      </c>
      <c r="F26" s="1058">
        <v>2</v>
      </c>
      <c r="G26" s="1052">
        <v>0.9698</v>
      </c>
      <c r="H26" s="1059">
        <v>763.2</v>
      </c>
      <c r="I26" s="1059">
        <v>753.15</v>
      </c>
    </row>
    <row r="27" spans="1:9" x14ac:dyDescent="0.2">
      <c r="A27" s="914">
        <v>560068</v>
      </c>
      <c r="B27" s="914" t="s">
        <v>778</v>
      </c>
      <c r="C27" s="1055">
        <v>1.0506</v>
      </c>
      <c r="D27" s="1056">
        <v>0.96499999999999997</v>
      </c>
      <c r="E27" s="1057">
        <f t="shared" si="0"/>
        <v>1.0138</v>
      </c>
      <c r="F27" s="1058">
        <v>4</v>
      </c>
      <c r="G27" s="1052">
        <v>1.0113000000000001</v>
      </c>
      <c r="H27" s="1059">
        <v>795.86</v>
      </c>
      <c r="I27" s="1059">
        <v>785.38</v>
      </c>
    </row>
    <row r="28" spans="1:9" x14ac:dyDescent="0.2">
      <c r="A28" s="914">
        <v>560069</v>
      </c>
      <c r="B28" s="914" t="s">
        <v>779</v>
      </c>
      <c r="C28" s="1055">
        <v>1.0270999999999999</v>
      </c>
      <c r="D28" s="1056">
        <v>0.96499999999999997</v>
      </c>
      <c r="E28" s="1057">
        <f t="shared" si="0"/>
        <v>0.99119999999999997</v>
      </c>
      <c r="F28" s="1058">
        <v>3</v>
      </c>
      <c r="G28" s="1052">
        <v>0.99160000000000004</v>
      </c>
      <c r="H28" s="1059">
        <v>780.36</v>
      </c>
      <c r="I28" s="1059">
        <v>770.08</v>
      </c>
    </row>
    <row r="29" spans="1:9" x14ac:dyDescent="0.2">
      <c r="A29" s="914">
        <v>560070</v>
      </c>
      <c r="B29" s="914" t="s">
        <v>780</v>
      </c>
      <c r="C29" s="1055">
        <v>0.99029999999999996</v>
      </c>
      <c r="D29" s="1056">
        <v>0.96499999999999997</v>
      </c>
      <c r="E29" s="1057">
        <f t="shared" si="0"/>
        <v>0.9556</v>
      </c>
      <c r="F29" s="1058">
        <v>1</v>
      </c>
      <c r="G29" s="1057">
        <v>0.95220000000000005</v>
      </c>
      <c r="H29" s="1059">
        <v>749.35</v>
      </c>
      <c r="I29" s="1059">
        <v>739.48</v>
      </c>
    </row>
    <row r="30" spans="1:9" x14ac:dyDescent="0.2">
      <c r="A30" s="914">
        <v>560071</v>
      </c>
      <c r="B30" s="914" t="s">
        <v>781</v>
      </c>
      <c r="C30" s="1055">
        <v>0.98089999999999999</v>
      </c>
      <c r="D30" s="1056">
        <v>0.96499999999999997</v>
      </c>
      <c r="E30" s="1057">
        <f t="shared" si="0"/>
        <v>0.9466</v>
      </c>
      <c r="F30" s="1058">
        <v>1</v>
      </c>
      <c r="G30" s="1052">
        <v>0.95220000000000005</v>
      </c>
      <c r="H30" s="1059">
        <v>749.35</v>
      </c>
      <c r="I30" s="1059">
        <v>739.48</v>
      </c>
    </row>
    <row r="31" spans="1:9" x14ac:dyDescent="0.2">
      <c r="A31" s="914">
        <v>560072</v>
      </c>
      <c r="B31" s="914" t="s">
        <v>782</v>
      </c>
      <c r="C31" s="1055">
        <v>1.0454000000000001</v>
      </c>
      <c r="D31" s="1056">
        <v>0.96499999999999997</v>
      </c>
      <c r="E31" s="1057">
        <f t="shared" si="0"/>
        <v>1.0087999999999999</v>
      </c>
      <c r="F31" s="1058">
        <v>4</v>
      </c>
      <c r="G31" s="1052">
        <v>1.0113000000000001</v>
      </c>
      <c r="H31" s="1059">
        <v>795.86</v>
      </c>
      <c r="I31" s="1059">
        <v>785.38</v>
      </c>
    </row>
    <row r="32" spans="1:9" x14ac:dyDescent="0.2">
      <c r="A32" s="914">
        <v>560073</v>
      </c>
      <c r="B32" s="914" t="s">
        <v>783</v>
      </c>
      <c r="C32" s="1055">
        <v>1.0976999999999999</v>
      </c>
      <c r="D32" s="1056">
        <v>0.96499999999999997</v>
      </c>
      <c r="E32" s="1057">
        <f t="shared" si="0"/>
        <v>1.0592999999999999</v>
      </c>
      <c r="F32" s="1058">
        <v>6</v>
      </c>
      <c r="G32" s="1057">
        <v>1.0545</v>
      </c>
      <c r="H32" s="1059">
        <v>829.86</v>
      </c>
      <c r="I32" s="1059">
        <v>818.93</v>
      </c>
    </row>
    <row r="33" spans="1:9" x14ac:dyDescent="0.2">
      <c r="A33" s="914">
        <v>560074</v>
      </c>
      <c r="B33" s="914" t="s">
        <v>784</v>
      </c>
      <c r="C33" s="1055">
        <v>1.0337000000000001</v>
      </c>
      <c r="D33" s="1056">
        <v>0.96499999999999997</v>
      </c>
      <c r="E33" s="1057">
        <f t="shared" si="0"/>
        <v>0.99750000000000005</v>
      </c>
      <c r="F33" s="1058">
        <v>3</v>
      </c>
      <c r="G33" s="1052">
        <v>0.99160000000000004</v>
      </c>
      <c r="H33" s="1059">
        <v>780.36</v>
      </c>
      <c r="I33" s="1059">
        <v>770.08</v>
      </c>
    </row>
    <row r="34" spans="1:9" x14ac:dyDescent="0.2">
      <c r="A34" s="914">
        <v>560075</v>
      </c>
      <c r="B34" s="914" t="s">
        <v>785</v>
      </c>
      <c r="C34" s="1055">
        <v>1.0319</v>
      </c>
      <c r="D34" s="1056">
        <v>0.96499999999999997</v>
      </c>
      <c r="E34" s="1057">
        <f t="shared" si="0"/>
        <v>0.99580000000000002</v>
      </c>
      <c r="F34" s="1058">
        <v>3</v>
      </c>
      <c r="G34" s="1052">
        <v>0.99160000000000004</v>
      </c>
      <c r="H34" s="1059">
        <v>780.36</v>
      </c>
      <c r="I34" s="1059">
        <v>770.08</v>
      </c>
    </row>
    <row r="35" spans="1:9" x14ac:dyDescent="0.2">
      <c r="A35" s="914">
        <v>560076</v>
      </c>
      <c r="B35" s="914" t="s">
        <v>786</v>
      </c>
      <c r="C35" s="1055">
        <v>1.0034000000000001</v>
      </c>
      <c r="D35" s="1056">
        <v>0.96499999999999997</v>
      </c>
      <c r="E35" s="1057">
        <f t="shared" si="0"/>
        <v>0.96830000000000005</v>
      </c>
      <c r="F35" s="1058">
        <v>2</v>
      </c>
      <c r="G35" s="1052">
        <v>0.9698</v>
      </c>
      <c r="H35" s="1059">
        <v>763.2</v>
      </c>
      <c r="I35" s="1059">
        <v>753.15</v>
      </c>
    </row>
    <row r="36" spans="1:9" x14ac:dyDescent="0.2">
      <c r="A36" s="914">
        <v>560077</v>
      </c>
      <c r="B36" s="914" t="s">
        <v>787</v>
      </c>
      <c r="C36" s="1055">
        <v>1.0423</v>
      </c>
      <c r="D36" s="1056">
        <v>0.96499999999999997</v>
      </c>
      <c r="E36" s="1057">
        <f t="shared" si="0"/>
        <v>1.0058</v>
      </c>
      <c r="F36" s="1058">
        <v>4</v>
      </c>
      <c r="G36" s="1052">
        <v>1.0113000000000001</v>
      </c>
      <c r="H36" s="1059">
        <v>795.86</v>
      </c>
      <c r="I36" s="1059">
        <v>785.38</v>
      </c>
    </row>
    <row r="37" spans="1:9" x14ac:dyDescent="0.2">
      <c r="A37" s="914">
        <v>560078</v>
      </c>
      <c r="B37" s="914" t="s">
        <v>788</v>
      </c>
      <c r="C37" s="1055">
        <v>0.99539999999999995</v>
      </c>
      <c r="D37" s="1056">
        <v>0.96499999999999997</v>
      </c>
      <c r="E37" s="1057">
        <f t="shared" si="0"/>
        <v>0.96060000000000001</v>
      </c>
      <c r="F37" s="1058">
        <v>2</v>
      </c>
      <c r="G37" s="1052">
        <v>0.9698</v>
      </c>
      <c r="H37" s="1059">
        <v>763.2</v>
      </c>
      <c r="I37" s="1059">
        <v>753.15</v>
      </c>
    </row>
    <row r="38" spans="1:9" x14ac:dyDescent="0.2">
      <c r="A38" s="914">
        <v>560079</v>
      </c>
      <c r="B38" s="914" t="s">
        <v>789</v>
      </c>
      <c r="C38" s="1055">
        <v>1.0130999999999999</v>
      </c>
      <c r="D38" s="1056">
        <v>0.96499999999999997</v>
      </c>
      <c r="E38" s="1057">
        <f t="shared" si="0"/>
        <v>0.97760000000000002</v>
      </c>
      <c r="F38" s="1058">
        <v>2</v>
      </c>
      <c r="G38" s="1057">
        <v>0.9698</v>
      </c>
      <c r="H38" s="1059">
        <v>763.2</v>
      </c>
      <c r="I38" s="1059">
        <v>753.15</v>
      </c>
    </row>
    <row r="39" spans="1:9" x14ac:dyDescent="0.2">
      <c r="A39" s="914">
        <v>560080</v>
      </c>
      <c r="B39" s="914" t="s">
        <v>790</v>
      </c>
      <c r="C39" s="1055">
        <v>1.0176000000000001</v>
      </c>
      <c r="D39" s="1056">
        <v>0.96499999999999997</v>
      </c>
      <c r="E39" s="1057">
        <f t="shared" si="0"/>
        <v>0.98199999999999998</v>
      </c>
      <c r="F39" s="1058">
        <v>3</v>
      </c>
      <c r="G39" s="1052">
        <v>0.99160000000000004</v>
      </c>
      <c r="H39" s="1059">
        <v>780.36</v>
      </c>
      <c r="I39" s="1059">
        <v>770.08</v>
      </c>
    </row>
    <row r="40" spans="1:9" x14ac:dyDescent="0.2">
      <c r="A40" s="914">
        <v>560081</v>
      </c>
      <c r="B40" s="914" t="s">
        <v>791</v>
      </c>
      <c r="C40" s="1055">
        <v>1.0188999999999999</v>
      </c>
      <c r="D40" s="1056">
        <v>0.96499999999999997</v>
      </c>
      <c r="E40" s="1057">
        <f t="shared" si="0"/>
        <v>0.98319999999999996</v>
      </c>
      <c r="F40" s="1058">
        <v>3</v>
      </c>
      <c r="G40" s="1052">
        <v>0.99160000000000004</v>
      </c>
      <c r="H40" s="1059">
        <v>780.36</v>
      </c>
      <c r="I40" s="1059">
        <v>770.08</v>
      </c>
    </row>
    <row r="41" spans="1:9" x14ac:dyDescent="0.2">
      <c r="A41" s="914">
        <v>560082</v>
      </c>
      <c r="B41" s="914" t="s">
        <v>792</v>
      </c>
      <c r="C41" s="1055">
        <v>1.0477000000000001</v>
      </c>
      <c r="D41" s="1056">
        <v>0.96499999999999997</v>
      </c>
      <c r="E41" s="1057">
        <f t="shared" si="0"/>
        <v>1.0109999999999999</v>
      </c>
      <c r="F41" s="1058">
        <v>4</v>
      </c>
      <c r="G41" s="1052">
        <v>1.0113000000000001</v>
      </c>
      <c r="H41" s="1059">
        <v>795.86</v>
      </c>
      <c r="I41" s="1059">
        <v>785.38</v>
      </c>
    </row>
    <row r="42" spans="1:9" x14ac:dyDescent="0.2">
      <c r="A42" s="914">
        <v>560083</v>
      </c>
      <c r="B42" s="914" t="s">
        <v>793</v>
      </c>
      <c r="C42" s="1055">
        <v>1.0895999999999999</v>
      </c>
      <c r="D42" s="1056">
        <v>0.96499999999999997</v>
      </c>
      <c r="E42" s="1057">
        <f t="shared" si="0"/>
        <v>1.0515000000000001</v>
      </c>
      <c r="F42" s="1058">
        <v>6</v>
      </c>
      <c r="G42" s="1052">
        <v>1.0545</v>
      </c>
      <c r="H42" s="1059">
        <v>829.86</v>
      </c>
      <c r="I42" s="1059">
        <v>818.93</v>
      </c>
    </row>
    <row r="43" spans="1:9" x14ac:dyDescent="0.2">
      <c r="A43" s="914">
        <v>560084</v>
      </c>
      <c r="B43" s="914" t="s">
        <v>4803</v>
      </c>
      <c r="C43" s="1055">
        <v>0.98019999999999996</v>
      </c>
      <c r="D43" s="1056">
        <v>0.96499999999999997</v>
      </c>
      <c r="E43" s="1057">
        <f t="shared" si="0"/>
        <v>0.94589999999999996</v>
      </c>
      <c r="F43" s="1058">
        <v>1</v>
      </c>
      <c r="G43" s="1052">
        <v>0.95220000000000005</v>
      </c>
      <c r="H43" s="1059">
        <v>749.35</v>
      </c>
      <c r="I43" s="1059">
        <v>739.48</v>
      </c>
    </row>
  </sheetData>
  <mergeCells count="2">
    <mergeCell ref="D1:I1"/>
    <mergeCell ref="A2:I2"/>
  </mergeCells>
  <pageMargins left="0.7" right="0.7" top="0.75" bottom="0.75" header="0.3" footer="0.3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view="pageBreakPreview" zoomScale="69" zoomScaleNormal="100" zoomScaleSheetLayoutView="69" workbookViewId="0">
      <pane xSplit="2" ySplit="1" topLeftCell="C2" activePane="bottomRight" state="frozen"/>
      <selection activeCell="Q21" sqref="Q21"/>
      <selection pane="topRight" activeCell="Q21" sqref="Q21"/>
      <selection pane="bottomLeft" activeCell="Q21" sqref="Q21"/>
      <selection pane="bottomRight" activeCell="D21" sqref="D21"/>
    </sheetView>
  </sheetViews>
  <sheetFormatPr defaultRowHeight="15" x14ac:dyDescent="0.2"/>
  <cols>
    <col min="1" max="1" width="23" style="1040" customWidth="1"/>
    <col min="2" max="2" width="27.140625" style="1040" customWidth="1"/>
    <col min="3" max="4" width="27.28515625" style="1040" customWidth="1"/>
    <col min="5" max="257" width="9.140625" style="1040"/>
    <col min="258" max="258" width="23" style="1040" customWidth="1"/>
    <col min="259" max="260" width="27.28515625" style="1040" customWidth="1"/>
    <col min="261" max="513" width="9.140625" style="1040"/>
    <col min="514" max="514" width="23" style="1040" customWidth="1"/>
    <col min="515" max="516" width="27.28515625" style="1040" customWidth="1"/>
    <col min="517" max="769" width="9.140625" style="1040"/>
    <col min="770" max="770" width="23" style="1040" customWidth="1"/>
    <col min="771" max="772" width="27.28515625" style="1040" customWidth="1"/>
    <col min="773" max="1025" width="9.140625" style="1040"/>
    <col min="1026" max="1026" width="23" style="1040" customWidth="1"/>
    <col min="1027" max="1028" width="27.28515625" style="1040" customWidth="1"/>
    <col min="1029" max="1281" width="9.140625" style="1040"/>
    <col min="1282" max="1282" width="23" style="1040" customWidth="1"/>
    <col min="1283" max="1284" width="27.28515625" style="1040" customWidth="1"/>
    <col min="1285" max="1537" width="9.140625" style="1040"/>
    <col min="1538" max="1538" width="23" style="1040" customWidth="1"/>
    <col min="1539" max="1540" width="27.28515625" style="1040" customWidth="1"/>
    <col min="1541" max="1793" width="9.140625" style="1040"/>
    <col min="1794" max="1794" width="23" style="1040" customWidth="1"/>
    <col min="1795" max="1796" width="27.28515625" style="1040" customWidth="1"/>
    <col min="1797" max="2049" width="9.140625" style="1040"/>
    <col min="2050" max="2050" width="23" style="1040" customWidth="1"/>
    <col min="2051" max="2052" width="27.28515625" style="1040" customWidth="1"/>
    <col min="2053" max="2305" width="9.140625" style="1040"/>
    <col min="2306" max="2306" width="23" style="1040" customWidth="1"/>
    <col min="2307" max="2308" width="27.28515625" style="1040" customWidth="1"/>
    <col min="2309" max="2561" width="9.140625" style="1040"/>
    <col min="2562" max="2562" width="23" style="1040" customWidth="1"/>
    <col min="2563" max="2564" width="27.28515625" style="1040" customWidth="1"/>
    <col min="2565" max="2817" width="9.140625" style="1040"/>
    <col min="2818" max="2818" width="23" style="1040" customWidth="1"/>
    <col min="2819" max="2820" width="27.28515625" style="1040" customWidth="1"/>
    <col min="2821" max="3073" width="9.140625" style="1040"/>
    <col min="3074" max="3074" width="23" style="1040" customWidth="1"/>
    <col min="3075" max="3076" width="27.28515625" style="1040" customWidth="1"/>
    <col min="3077" max="3329" width="9.140625" style="1040"/>
    <col min="3330" max="3330" width="23" style="1040" customWidth="1"/>
    <col min="3331" max="3332" width="27.28515625" style="1040" customWidth="1"/>
    <col min="3333" max="3585" width="9.140625" style="1040"/>
    <col min="3586" max="3586" width="23" style="1040" customWidth="1"/>
    <col min="3587" max="3588" width="27.28515625" style="1040" customWidth="1"/>
    <col min="3589" max="3841" width="9.140625" style="1040"/>
    <col min="3842" max="3842" width="23" style="1040" customWidth="1"/>
    <col min="3843" max="3844" width="27.28515625" style="1040" customWidth="1"/>
    <col min="3845" max="4097" width="9.140625" style="1040"/>
    <col min="4098" max="4098" width="23" style="1040" customWidth="1"/>
    <col min="4099" max="4100" width="27.28515625" style="1040" customWidth="1"/>
    <col min="4101" max="4353" width="9.140625" style="1040"/>
    <col min="4354" max="4354" width="23" style="1040" customWidth="1"/>
    <col min="4355" max="4356" width="27.28515625" style="1040" customWidth="1"/>
    <col min="4357" max="4609" width="9.140625" style="1040"/>
    <col min="4610" max="4610" width="23" style="1040" customWidth="1"/>
    <col min="4611" max="4612" width="27.28515625" style="1040" customWidth="1"/>
    <col min="4613" max="4865" width="9.140625" style="1040"/>
    <col min="4866" max="4866" width="23" style="1040" customWidth="1"/>
    <col min="4867" max="4868" width="27.28515625" style="1040" customWidth="1"/>
    <col min="4869" max="5121" width="9.140625" style="1040"/>
    <col min="5122" max="5122" width="23" style="1040" customWidth="1"/>
    <col min="5123" max="5124" width="27.28515625" style="1040" customWidth="1"/>
    <col min="5125" max="5377" width="9.140625" style="1040"/>
    <col min="5378" max="5378" width="23" style="1040" customWidth="1"/>
    <col min="5379" max="5380" width="27.28515625" style="1040" customWidth="1"/>
    <col min="5381" max="5633" width="9.140625" style="1040"/>
    <col min="5634" max="5634" width="23" style="1040" customWidth="1"/>
    <col min="5635" max="5636" width="27.28515625" style="1040" customWidth="1"/>
    <col min="5637" max="5889" width="9.140625" style="1040"/>
    <col min="5890" max="5890" width="23" style="1040" customWidth="1"/>
    <col min="5891" max="5892" width="27.28515625" style="1040" customWidth="1"/>
    <col min="5893" max="6145" width="9.140625" style="1040"/>
    <col min="6146" max="6146" width="23" style="1040" customWidth="1"/>
    <col min="6147" max="6148" width="27.28515625" style="1040" customWidth="1"/>
    <col min="6149" max="6401" width="9.140625" style="1040"/>
    <col min="6402" max="6402" width="23" style="1040" customWidth="1"/>
    <col min="6403" max="6404" width="27.28515625" style="1040" customWidth="1"/>
    <col min="6405" max="6657" width="9.140625" style="1040"/>
    <col min="6658" max="6658" width="23" style="1040" customWidth="1"/>
    <col min="6659" max="6660" width="27.28515625" style="1040" customWidth="1"/>
    <col min="6661" max="6913" width="9.140625" style="1040"/>
    <col min="6914" max="6914" width="23" style="1040" customWidth="1"/>
    <col min="6915" max="6916" width="27.28515625" style="1040" customWidth="1"/>
    <col min="6917" max="7169" width="9.140625" style="1040"/>
    <col min="7170" max="7170" width="23" style="1040" customWidth="1"/>
    <col min="7171" max="7172" width="27.28515625" style="1040" customWidth="1"/>
    <col min="7173" max="7425" width="9.140625" style="1040"/>
    <col min="7426" max="7426" width="23" style="1040" customWidth="1"/>
    <col min="7427" max="7428" width="27.28515625" style="1040" customWidth="1"/>
    <col min="7429" max="7681" width="9.140625" style="1040"/>
    <col min="7682" max="7682" width="23" style="1040" customWidth="1"/>
    <col min="7683" max="7684" width="27.28515625" style="1040" customWidth="1"/>
    <col min="7685" max="7937" width="9.140625" style="1040"/>
    <col min="7938" max="7938" width="23" style="1040" customWidth="1"/>
    <col min="7939" max="7940" width="27.28515625" style="1040" customWidth="1"/>
    <col min="7941" max="8193" width="9.140625" style="1040"/>
    <col min="8194" max="8194" width="23" style="1040" customWidth="1"/>
    <col min="8195" max="8196" width="27.28515625" style="1040" customWidth="1"/>
    <col min="8197" max="8449" width="9.140625" style="1040"/>
    <col min="8450" max="8450" width="23" style="1040" customWidth="1"/>
    <col min="8451" max="8452" width="27.28515625" style="1040" customWidth="1"/>
    <col min="8453" max="8705" width="9.140625" style="1040"/>
    <col min="8706" max="8706" width="23" style="1040" customWidth="1"/>
    <col min="8707" max="8708" width="27.28515625" style="1040" customWidth="1"/>
    <col min="8709" max="8961" width="9.140625" style="1040"/>
    <col min="8962" max="8962" width="23" style="1040" customWidth="1"/>
    <col min="8963" max="8964" width="27.28515625" style="1040" customWidth="1"/>
    <col min="8965" max="9217" width="9.140625" style="1040"/>
    <col min="9218" max="9218" width="23" style="1040" customWidth="1"/>
    <col min="9219" max="9220" width="27.28515625" style="1040" customWidth="1"/>
    <col min="9221" max="9473" width="9.140625" style="1040"/>
    <col min="9474" max="9474" width="23" style="1040" customWidth="1"/>
    <col min="9475" max="9476" width="27.28515625" style="1040" customWidth="1"/>
    <col min="9477" max="9729" width="9.140625" style="1040"/>
    <col min="9730" max="9730" width="23" style="1040" customWidth="1"/>
    <col min="9731" max="9732" width="27.28515625" style="1040" customWidth="1"/>
    <col min="9733" max="9985" width="9.140625" style="1040"/>
    <col min="9986" max="9986" width="23" style="1040" customWidth="1"/>
    <col min="9987" max="9988" width="27.28515625" style="1040" customWidth="1"/>
    <col min="9989" max="10241" width="9.140625" style="1040"/>
    <col min="10242" max="10242" width="23" style="1040" customWidth="1"/>
    <col min="10243" max="10244" width="27.28515625" style="1040" customWidth="1"/>
    <col min="10245" max="10497" width="9.140625" style="1040"/>
    <col min="10498" max="10498" width="23" style="1040" customWidth="1"/>
    <col min="10499" max="10500" width="27.28515625" style="1040" customWidth="1"/>
    <col min="10501" max="10753" width="9.140625" style="1040"/>
    <col min="10754" max="10754" width="23" style="1040" customWidth="1"/>
    <col min="10755" max="10756" width="27.28515625" style="1040" customWidth="1"/>
    <col min="10757" max="11009" width="9.140625" style="1040"/>
    <col min="11010" max="11010" width="23" style="1040" customWidth="1"/>
    <col min="11011" max="11012" width="27.28515625" style="1040" customWidth="1"/>
    <col min="11013" max="11265" width="9.140625" style="1040"/>
    <col min="11266" max="11266" width="23" style="1040" customWidth="1"/>
    <col min="11267" max="11268" width="27.28515625" style="1040" customWidth="1"/>
    <col min="11269" max="11521" width="9.140625" style="1040"/>
    <col min="11522" max="11522" width="23" style="1040" customWidth="1"/>
    <col min="11523" max="11524" width="27.28515625" style="1040" customWidth="1"/>
    <col min="11525" max="11777" width="9.140625" style="1040"/>
    <col min="11778" max="11778" width="23" style="1040" customWidth="1"/>
    <col min="11779" max="11780" width="27.28515625" style="1040" customWidth="1"/>
    <col min="11781" max="12033" width="9.140625" style="1040"/>
    <col min="12034" max="12034" width="23" style="1040" customWidth="1"/>
    <col min="12035" max="12036" width="27.28515625" style="1040" customWidth="1"/>
    <col min="12037" max="12289" width="9.140625" style="1040"/>
    <col min="12290" max="12290" width="23" style="1040" customWidth="1"/>
    <col min="12291" max="12292" width="27.28515625" style="1040" customWidth="1"/>
    <col min="12293" max="12545" width="9.140625" style="1040"/>
    <col min="12546" max="12546" width="23" style="1040" customWidth="1"/>
    <col min="12547" max="12548" width="27.28515625" style="1040" customWidth="1"/>
    <col min="12549" max="12801" width="9.140625" style="1040"/>
    <col min="12802" max="12802" width="23" style="1040" customWidth="1"/>
    <col min="12803" max="12804" width="27.28515625" style="1040" customWidth="1"/>
    <col min="12805" max="13057" width="9.140625" style="1040"/>
    <col min="13058" max="13058" width="23" style="1040" customWidth="1"/>
    <col min="13059" max="13060" width="27.28515625" style="1040" customWidth="1"/>
    <col min="13061" max="13313" width="9.140625" style="1040"/>
    <col min="13314" max="13314" width="23" style="1040" customWidth="1"/>
    <col min="13315" max="13316" width="27.28515625" style="1040" customWidth="1"/>
    <col min="13317" max="13569" width="9.140625" style="1040"/>
    <col min="13570" max="13570" width="23" style="1040" customWidth="1"/>
    <col min="13571" max="13572" width="27.28515625" style="1040" customWidth="1"/>
    <col min="13573" max="13825" width="9.140625" style="1040"/>
    <col min="13826" max="13826" width="23" style="1040" customWidth="1"/>
    <col min="13827" max="13828" width="27.28515625" style="1040" customWidth="1"/>
    <col min="13829" max="14081" width="9.140625" style="1040"/>
    <col min="14082" max="14082" width="23" style="1040" customWidth="1"/>
    <col min="14083" max="14084" width="27.28515625" style="1040" customWidth="1"/>
    <col min="14085" max="14337" width="9.140625" style="1040"/>
    <col min="14338" max="14338" width="23" style="1040" customWidth="1"/>
    <col min="14339" max="14340" width="27.28515625" style="1040" customWidth="1"/>
    <col min="14341" max="14593" width="9.140625" style="1040"/>
    <col min="14594" max="14594" width="23" style="1040" customWidth="1"/>
    <col min="14595" max="14596" width="27.28515625" style="1040" customWidth="1"/>
    <col min="14597" max="14849" width="9.140625" style="1040"/>
    <col min="14850" max="14850" width="23" style="1040" customWidth="1"/>
    <col min="14851" max="14852" width="27.28515625" style="1040" customWidth="1"/>
    <col min="14853" max="15105" width="9.140625" style="1040"/>
    <col min="15106" max="15106" width="23" style="1040" customWidth="1"/>
    <col min="15107" max="15108" width="27.28515625" style="1040" customWidth="1"/>
    <col min="15109" max="15361" width="9.140625" style="1040"/>
    <col min="15362" max="15362" width="23" style="1040" customWidth="1"/>
    <col min="15363" max="15364" width="27.28515625" style="1040" customWidth="1"/>
    <col min="15365" max="15617" width="9.140625" style="1040"/>
    <col min="15618" max="15618" width="23" style="1040" customWidth="1"/>
    <col min="15619" max="15620" width="27.28515625" style="1040" customWidth="1"/>
    <col min="15621" max="15873" width="9.140625" style="1040"/>
    <col min="15874" max="15874" width="23" style="1040" customWidth="1"/>
    <col min="15875" max="15876" width="27.28515625" style="1040" customWidth="1"/>
    <col min="15877" max="16129" width="9.140625" style="1040"/>
    <col min="16130" max="16130" width="23" style="1040" customWidth="1"/>
    <col min="16131" max="16132" width="27.28515625" style="1040" customWidth="1"/>
    <col min="16133" max="16384" width="9.140625" style="1040"/>
  </cols>
  <sheetData>
    <row r="1" spans="1:5" ht="85.5" customHeight="1" x14ac:dyDescent="0.2">
      <c r="C1" s="1136" t="s">
        <v>4804</v>
      </c>
      <c r="D1" s="1136"/>
      <c r="E1" s="1041"/>
    </row>
    <row r="2" spans="1:5" ht="137.25" customHeight="1" x14ac:dyDescent="0.2">
      <c r="A2" s="1138" t="s">
        <v>5456</v>
      </c>
      <c r="B2" s="1138"/>
      <c r="C2" s="1138"/>
      <c r="D2" s="1138"/>
    </row>
    <row r="3" spans="1:5" ht="120" x14ac:dyDescent="0.2">
      <c r="A3" s="1042" t="s">
        <v>846</v>
      </c>
      <c r="B3" s="1042" t="s">
        <v>4805</v>
      </c>
      <c r="C3" s="1042" t="s">
        <v>854</v>
      </c>
      <c r="D3" s="1042" t="s">
        <v>853</v>
      </c>
    </row>
    <row r="4" spans="1:5" x14ac:dyDescent="0.2">
      <c r="A4" s="1043" t="s">
        <v>847</v>
      </c>
      <c r="B4" s="1042" t="s">
        <v>4806</v>
      </c>
      <c r="C4" s="1044">
        <v>0.95220000000000005</v>
      </c>
      <c r="D4" s="1045">
        <f>C4*786.97</f>
        <v>749.35</v>
      </c>
    </row>
    <row r="5" spans="1:5" x14ac:dyDescent="0.2">
      <c r="A5" s="1043" t="s">
        <v>848</v>
      </c>
      <c r="B5" s="1042" t="s">
        <v>4807</v>
      </c>
      <c r="C5" s="1044">
        <v>0.9698</v>
      </c>
      <c r="D5" s="1045">
        <f t="shared" ref="D5:D9" si="0">C5*786.97</f>
        <v>763.2</v>
      </c>
    </row>
    <row r="6" spans="1:5" x14ac:dyDescent="0.2">
      <c r="A6" s="1043" t="s">
        <v>849</v>
      </c>
      <c r="B6" s="1042" t="s">
        <v>1520</v>
      </c>
      <c r="C6" s="1044">
        <v>0.99160000000000004</v>
      </c>
      <c r="D6" s="1045">
        <f t="shared" si="0"/>
        <v>780.36</v>
      </c>
    </row>
    <row r="7" spans="1:5" x14ac:dyDescent="0.2">
      <c r="A7" s="1043" t="s">
        <v>850</v>
      </c>
      <c r="B7" s="1042" t="s">
        <v>1521</v>
      </c>
      <c r="C7" s="1044">
        <v>1.0113000000000001</v>
      </c>
      <c r="D7" s="1045">
        <f t="shared" si="0"/>
        <v>795.86</v>
      </c>
    </row>
    <row r="8" spans="1:5" x14ac:dyDescent="0.2">
      <c r="A8" s="1043" t="s">
        <v>851</v>
      </c>
      <c r="B8" s="1042" t="s">
        <v>4808</v>
      </c>
      <c r="C8" s="1044">
        <v>1.0387</v>
      </c>
      <c r="D8" s="1045">
        <f t="shared" si="0"/>
        <v>817.43</v>
      </c>
    </row>
    <row r="9" spans="1:5" x14ac:dyDescent="0.2">
      <c r="A9" s="1043" t="s">
        <v>852</v>
      </c>
      <c r="B9" s="1042" t="s">
        <v>1522</v>
      </c>
      <c r="C9" s="1044">
        <v>1.0545</v>
      </c>
      <c r="D9" s="1045">
        <f t="shared" si="0"/>
        <v>829.86</v>
      </c>
    </row>
    <row r="10" spans="1:5" x14ac:dyDescent="0.2">
      <c r="C10" s="1046"/>
      <c r="D10" s="1046"/>
    </row>
    <row r="11" spans="1:5" x14ac:dyDescent="0.2">
      <c r="C11" s="1046"/>
      <c r="D11" s="1046"/>
    </row>
  </sheetData>
  <mergeCells count="2">
    <mergeCell ref="C1:D1"/>
    <mergeCell ref="A2:D2"/>
  </mergeCells>
  <phoneticPr fontId="5" type="noConversion"/>
  <pageMargins left="0.74803149606299213" right="0.74803149606299213" top="0.59055118110236227" bottom="0.39370078740157483" header="0.51181102362204722" footer="0.51181102362204722"/>
  <pageSetup paperSize="9" scale="80" orientation="portrait" verticalDpi="0" r:id="rId1"/>
  <headerFooter alignWithMargins="0"/>
  <rowBreaks count="6" manualBreakCount="6">
    <brk id="56" max="16383" man="1"/>
    <brk id="122" max="16383" man="1"/>
    <brk id="188" max="16383" man="1"/>
    <brk id="254" max="16383" man="1"/>
    <brk id="320" max="16383" man="1"/>
    <brk id="38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view="pageBreakPreview" zoomScale="66" zoomScaleNormal="100" zoomScaleSheetLayoutView="66" workbookViewId="0">
      <selection activeCell="F7" sqref="F7"/>
    </sheetView>
  </sheetViews>
  <sheetFormatPr defaultColWidth="9.140625" defaultRowHeight="14.25" x14ac:dyDescent="0.2"/>
  <cols>
    <col min="1" max="1" width="35.42578125" style="903" customWidth="1"/>
    <col min="2" max="2" width="18.7109375" style="903" customWidth="1"/>
    <col min="3" max="3" width="30.42578125" style="903" customWidth="1"/>
    <col min="4" max="16384" width="9.140625" style="903"/>
  </cols>
  <sheetData>
    <row r="1" spans="1:3" ht="50.25" customHeight="1" x14ac:dyDescent="0.2">
      <c r="A1" s="904"/>
      <c r="B1" s="1140" t="s">
        <v>4797</v>
      </c>
      <c r="C1" s="1140"/>
    </row>
    <row r="2" spans="1:3" ht="42" customHeight="1" x14ac:dyDescent="0.2">
      <c r="A2" s="1141" t="s">
        <v>4798</v>
      </c>
      <c r="B2" s="1141"/>
      <c r="C2" s="1141"/>
    </row>
    <row r="3" spans="1:3" ht="30.75" customHeight="1" x14ac:dyDescent="0.2">
      <c r="A3" s="1142" t="s">
        <v>4799</v>
      </c>
      <c r="B3" s="1142"/>
      <c r="C3" s="1142"/>
    </row>
    <row r="4" spans="1:3" ht="39" customHeight="1" x14ac:dyDescent="0.2">
      <c r="A4" s="905" t="s">
        <v>532</v>
      </c>
      <c r="B4" s="905" t="s">
        <v>560</v>
      </c>
      <c r="C4" s="906" t="s">
        <v>409</v>
      </c>
    </row>
    <row r="5" spans="1:3" x14ac:dyDescent="0.2">
      <c r="A5" s="907" t="s">
        <v>516</v>
      </c>
      <c r="B5" s="908" t="s">
        <v>561</v>
      </c>
      <c r="C5" s="909">
        <v>2.6364000000000001</v>
      </c>
    </row>
    <row r="6" spans="1:3" x14ac:dyDescent="0.2">
      <c r="A6" s="907" t="s">
        <v>516</v>
      </c>
      <c r="B6" s="908" t="s">
        <v>562</v>
      </c>
      <c r="C6" s="909">
        <v>2.4083000000000001</v>
      </c>
    </row>
    <row r="7" spans="1:3" x14ac:dyDescent="0.2">
      <c r="A7" s="910" t="s">
        <v>510</v>
      </c>
      <c r="B7" s="908" t="s">
        <v>561</v>
      </c>
      <c r="C7" s="909">
        <v>1.8488</v>
      </c>
    </row>
    <row r="8" spans="1:3" x14ac:dyDescent="0.2">
      <c r="A8" s="910" t="s">
        <v>510</v>
      </c>
      <c r="B8" s="908" t="s">
        <v>562</v>
      </c>
      <c r="C8" s="909">
        <v>1.6214999999999999</v>
      </c>
    </row>
    <row r="9" spans="1:3" x14ac:dyDescent="0.2">
      <c r="A9" s="910" t="s">
        <v>563</v>
      </c>
      <c r="B9" s="908" t="s">
        <v>561</v>
      </c>
      <c r="C9" s="909">
        <v>0.59240000000000004</v>
      </c>
    </row>
    <row r="10" spans="1:3" x14ac:dyDescent="0.2">
      <c r="A10" s="910" t="s">
        <v>563</v>
      </c>
      <c r="B10" s="908" t="s">
        <v>562</v>
      </c>
      <c r="C10" s="909">
        <v>0.56040000000000001</v>
      </c>
    </row>
    <row r="11" spans="1:3" x14ac:dyDescent="0.2">
      <c r="A11" s="910" t="s">
        <v>511</v>
      </c>
      <c r="B11" s="908" t="s">
        <v>561</v>
      </c>
      <c r="C11" s="909">
        <v>0.54669999999999996</v>
      </c>
    </row>
    <row r="12" spans="1:3" x14ac:dyDescent="0.2">
      <c r="A12" s="910" t="s">
        <v>512</v>
      </c>
      <c r="B12" s="908" t="s">
        <v>562</v>
      </c>
      <c r="C12" s="909">
        <v>0.67589999999999995</v>
      </c>
    </row>
    <row r="13" spans="1:3" x14ac:dyDescent="0.2">
      <c r="A13" s="910" t="s">
        <v>564</v>
      </c>
      <c r="B13" s="908" t="s">
        <v>561</v>
      </c>
      <c r="C13" s="909">
        <v>1.6794</v>
      </c>
    </row>
    <row r="14" spans="1:3" x14ac:dyDescent="0.2">
      <c r="A14" s="910" t="s">
        <v>565</v>
      </c>
      <c r="B14" s="908" t="s">
        <v>562</v>
      </c>
      <c r="C14" s="909">
        <v>1.9907999999999999</v>
      </c>
    </row>
    <row r="16" spans="1:3" ht="49.5" customHeight="1" x14ac:dyDescent="0.2">
      <c r="A16" s="1143" t="s">
        <v>4800</v>
      </c>
      <c r="B16" s="1143"/>
      <c r="C16" s="1143"/>
    </row>
    <row r="17" spans="1:3" ht="45.75" customHeight="1" x14ac:dyDescent="0.2">
      <c r="A17" s="1144" t="s">
        <v>4801</v>
      </c>
      <c r="B17" s="1144"/>
      <c r="C17" s="906" t="s">
        <v>409</v>
      </c>
    </row>
    <row r="18" spans="1:3" x14ac:dyDescent="0.2">
      <c r="A18" s="1139" t="s">
        <v>797</v>
      </c>
      <c r="B18" s="1139"/>
      <c r="C18" s="911">
        <v>1.0489999999999999</v>
      </c>
    </row>
    <row r="19" spans="1:3" x14ac:dyDescent="0.2">
      <c r="A19" s="1139" t="s">
        <v>798</v>
      </c>
      <c r="B19" s="1139"/>
      <c r="C19" s="911">
        <v>1.024</v>
      </c>
    </row>
    <row r="20" spans="1:3" x14ac:dyDescent="0.2">
      <c r="A20" s="1139" t="s">
        <v>799</v>
      </c>
      <c r="B20" s="1139"/>
      <c r="C20" s="911">
        <v>0.96499999999999997</v>
      </c>
    </row>
    <row r="21" spans="1:3" x14ac:dyDescent="0.2">
      <c r="A21" s="1139" t="s">
        <v>761</v>
      </c>
      <c r="B21" s="1139"/>
      <c r="C21" s="911">
        <v>0.96499999999999997</v>
      </c>
    </row>
    <row r="22" spans="1:3" x14ac:dyDescent="0.2">
      <c r="A22" s="1139" t="s">
        <v>762</v>
      </c>
      <c r="B22" s="1139"/>
      <c r="C22" s="911">
        <v>0.96499999999999997</v>
      </c>
    </row>
    <row r="23" spans="1:3" x14ac:dyDescent="0.2">
      <c r="A23" s="1139" t="s">
        <v>763</v>
      </c>
      <c r="B23" s="1139"/>
      <c r="C23" s="911">
        <v>0.96499999999999997</v>
      </c>
    </row>
    <row r="24" spans="1:3" x14ac:dyDescent="0.2">
      <c r="A24" s="1139" t="s">
        <v>800</v>
      </c>
      <c r="B24" s="1139"/>
      <c r="C24" s="911">
        <v>0.96499999999999997</v>
      </c>
    </row>
    <row r="25" spans="1:3" x14ac:dyDescent="0.2">
      <c r="A25" s="1139" t="s">
        <v>764</v>
      </c>
      <c r="B25" s="1139"/>
      <c r="C25" s="911">
        <v>0.96499999999999997</v>
      </c>
    </row>
    <row r="26" spans="1:3" x14ac:dyDescent="0.2">
      <c r="A26" s="1139" t="s">
        <v>765</v>
      </c>
      <c r="B26" s="1139"/>
      <c r="C26" s="911">
        <v>0.96499999999999997</v>
      </c>
    </row>
    <row r="27" spans="1:3" x14ac:dyDescent="0.2">
      <c r="A27" s="1139" t="s">
        <v>766</v>
      </c>
      <c r="B27" s="1139"/>
      <c r="C27" s="911">
        <v>0.96499999999999997</v>
      </c>
    </row>
    <row r="28" spans="1:3" x14ac:dyDescent="0.2">
      <c r="A28" s="1139" t="s">
        <v>767</v>
      </c>
      <c r="B28" s="1139"/>
      <c r="C28" s="911">
        <v>0.96499999999999997</v>
      </c>
    </row>
    <row r="29" spans="1:3" x14ac:dyDescent="0.2">
      <c r="A29" s="1139" t="s">
        <v>768</v>
      </c>
      <c r="B29" s="1139"/>
      <c r="C29" s="911">
        <v>0.96499999999999997</v>
      </c>
    </row>
    <row r="30" spans="1:3" x14ac:dyDescent="0.2">
      <c r="A30" s="1139" t="s">
        <v>769</v>
      </c>
      <c r="B30" s="1139"/>
      <c r="C30" s="911">
        <v>0.96499999999999997</v>
      </c>
    </row>
    <row r="31" spans="1:3" x14ac:dyDescent="0.2">
      <c r="A31" s="1139" t="s">
        <v>403</v>
      </c>
      <c r="B31" s="1139"/>
      <c r="C31" s="911">
        <v>0.96499999999999997</v>
      </c>
    </row>
    <row r="32" spans="1:3" x14ac:dyDescent="0.2">
      <c r="A32" s="1139" t="s">
        <v>770</v>
      </c>
      <c r="B32" s="1139"/>
      <c r="C32" s="911">
        <v>0.96499999999999997</v>
      </c>
    </row>
    <row r="33" spans="1:3" x14ac:dyDescent="0.2">
      <c r="A33" s="1139" t="s">
        <v>771</v>
      </c>
      <c r="B33" s="1139"/>
      <c r="C33" s="911">
        <v>0.96499999999999997</v>
      </c>
    </row>
    <row r="34" spans="1:3" x14ac:dyDescent="0.2">
      <c r="A34" s="1139" t="s">
        <v>772</v>
      </c>
      <c r="B34" s="1139"/>
      <c r="C34" s="911">
        <v>0.96499999999999997</v>
      </c>
    </row>
    <row r="35" spans="1:3" x14ac:dyDescent="0.2">
      <c r="A35" s="1139" t="s">
        <v>773</v>
      </c>
      <c r="B35" s="1139"/>
      <c r="C35" s="911">
        <v>0.96499999999999997</v>
      </c>
    </row>
    <row r="36" spans="1:3" x14ac:dyDescent="0.2">
      <c r="A36" s="1139" t="s">
        <v>774</v>
      </c>
      <c r="B36" s="1139"/>
      <c r="C36" s="911">
        <v>0.96499999999999997</v>
      </c>
    </row>
    <row r="37" spans="1:3" x14ac:dyDescent="0.2">
      <c r="A37" s="1139" t="s">
        <v>4802</v>
      </c>
      <c r="B37" s="1139"/>
      <c r="C37" s="912">
        <v>1</v>
      </c>
    </row>
    <row r="38" spans="1:3" x14ac:dyDescent="0.2">
      <c r="A38" s="1139" t="s">
        <v>775</v>
      </c>
      <c r="B38" s="1139"/>
      <c r="C38" s="911">
        <v>0.96499999999999997</v>
      </c>
    </row>
    <row r="39" spans="1:3" x14ac:dyDescent="0.2">
      <c r="A39" s="1139" t="s">
        <v>776</v>
      </c>
      <c r="B39" s="1139"/>
      <c r="C39" s="911">
        <v>0.96499999999999997</v>
      </c>
    </row>
    <row r="40" spans="1:3" x14ac:dyDescent="0.2">
      <c r="A40" s="1139" t="s">
        <v>777</v>
      </c>
      <c r="B40" s="1139"/>
      <c r="C40" s="911">
        <v>0.96499999999999997</v>
      </c>
    </row>
    <row r="41" spans="1:3" x14ac:dyDescent="0.2">
      <c r="A41" s="1139" t="s">
        <v>778</v>
      </c>
      <c r="B41" s="1139"/>
      <c r="C41" s="911">
        <v>0.96499999999999997</v>
      </c>
    </row>
    <row r="42" spans="1:3" x14ac:dyDescent="0.2">
      <c r="A42" s="1139" t="s">
        <v>779</v>
      </c>
      <c r="B42" s="1139"/>
      <c r="C42" s="911">
        <v>0.96499999999999997</v>
      </c>
    </row>
    <row r="43" spans="1:3" x14ac:dyDescent="0.2">
      <c r="A43" s="1139" t="s">
        <v>780</v>
      </c>
      <c r="B43" s="1139"/>
      <c r="C43" s="911">
        <v>0.96499999999999997</v>
      </c>
    </row>
    <row r="44" spans="1:3" x14ac:dyDescent="0.2">
      <c r="A44" s="1139" t="s">
        <v>781</v>
      </c>
      <c r="B44" s="1139"/>
      <c r="C44" s="911">
        <v>0.96499999999999997</v>
      </c>
    </row>
    <row r="45" spans="1:3" x14ac:dyDescent="0.2">
      <c r="A45" s="1139" t="s">
        <v>782</v>
      </c>
      <c r="B45" s="1139"/>
      <c r="C45" s="911">
        <v>0.96499999999999997</v>
      </c>
    </row>
    <row r="46" spans="1:3" x14ac:dyDescent="0.2">
      <c r="A46" s="1139" t="s">
        <v>783</v>
      </c>
      <c r="B46" s="1139"/>
      <c r="C46" s="911">
        <v>0.96499999999999997</v>
      </c>
    </row>
    <row r="47" spans="1:3" x14ac:dyDescent="0.2">
      <c r="A47" s="1139" t="s">
        <v>784</v>
      </c>
      <c r="B47" s="1139"/>
      <c r="C47" s="911">
        <v>0.96499999999999997</v>
      </c>
    </row>
    <row r="48" spans="1:3" x14ac:dyDescent="0.2">
      <c r="A48" s="1139" t="s">
        <v>785</v>
      </c>
      <c r="B48" s="1139"/>
      <c r="C48" s="911">
        <v>0.96499999999999997</v>
      </c>
    </row>
    <row r="49" spans="1:3" x14ac:dyDescent="0.2">
      <c r="A49" s="1139" t="s">
        <v>786</v>
      </c>
      <c r="B49" s="1139"/>
      <c r="C49" s="911">
        <v>0.96499999999999997</v>
      </c>
    </row>
    <row r="50" spans="1:3" x14ac:dyDescent="0.2">
      <c r="A50" s="1139" t="s">
        <v>787</v>
      </c>
      <c r="B50" s="1139"/>
      <c r="C50" s="911">
        <v>0.96499999999999997</v>
      </c>
    </row>
    <row r="51" spans="1:3" x14ac:dyDescent="0.2">
      <c r="A51" s="1139" t="s">
        <v>788</v>
      </c>
      <c r="B51" s="1139"/>
      <c r="C51" s="911">
        <v>0.96499999999999997</v>
      </c>
    </row>
    <row r="52" spans="1:3" x14ac:dyDescent="0.2">
      <c r="A52" s="1139" t="s">
        <v>789</v>
      </c>
      <c r="B52" s="1139"/>
      <c r="C52" s="911">
        <v>0.96499999999999997</v>
      </c>
    </row>
    <row r="53" spans="1:3" x14ac:dyDescent="0.2">
      <c r="A53" s="1139" t="s">
        <v>790</v>
      </c>
      <c r="B53" s="1139"/>
      <c r="C53" s="911">
        <v>0.96499999999999997</v>
      </c>
    </row>
    <row r="54" spans="1:3" x14ac:dyDescent="0.2">
      <c r="A54" s="1139" t="s">
        <v>791</v>
      </c>
      <c r="B54" s="1139"/>
      <c r="C54" s="911">
        <v>0.96499999999999997</v>
      </c>
    </row>
    <row r="55" spans="1:3" x14ac:dyDescent="0.2">
      <c r="A55" s="1139" t="s">
        <v>792</v>
      </c>
      <c r="B55" s="1139"/>
      <c r="C55" s="911">
        <v>0.96499999999999997</v>
      </c>
    </row>
    <row r="56" spans="1:3" x14ac:dyDescent="0.2">
      <c r="A56" s="1139" t="s">
        <v>793</v>
      </c>
      <c r="B56" s="1139"/>
      <c r="C56" s="911">
        <v>0.96499999999999997</v>
      </c>
    </row>
    <row r="57" spans="1:3" x14ac:dyDescent="0.2">
      <c r="A57" s="1139" t="s">
        <v>4803</v>
      </c>
      <c r="B57" s="1139"/>
      <c r="C57" s="911">
        <v>0.96499999999999997</v>
      </c>
    </row>
  </sheetData>
  <mergeCells count="45">
    <mergeCell ref="B1:C1"/>
    <mergeCell ref="A2:C2"/>
    <mergeCell ref="A3:C3"/>
    <mergeCell ref="A16:C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6:B56"/>
    <mergeCell ref="A57:B57"/>
    <mergeCell ref="A51:B51"/>
    <mergeCell ref="A52:B52"/>
    <mergeCell ref="A53:B53"/>
    <mergeCell ref="A54:B54"/>
    <mergeCell ref="A55:B55"/>
  </mergeCells>
  <phoneticPr fontId="5" type="noConversion"/>
  <pageMargins left="0.75" right="0.75" top="1" bottom="1" header="0.5" footer="0.5"/>
  <pageSetup paperSize="9" scale="104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view="pageBreakPreview" zoomScale="140" zoomScaleNormal="100" zoomScaleSheetLayoutView="140" workbookViewId="0">
      <pane ySplit="2" topLeftCell="A12" activePane="bottomLeft" state="frozen"/>
      <selection activeCell="Q21" sqref="Q21"/>
      <selection pane="bottomLeft" sqref="A1:XFD1048576"/>
    </sheetView>
  </sheetViews>
  <sheetFormatPr defaultRowHeight="27.75" customHeight="1" x14ac:dyDescent="0.2"/>
  <cols>
    <col min="1" max="1" width="16.5703125" style="841" customWidth="1"/>
    <col min="2" max="2" width="18.7109375" style="841" customWidth="1"/>
    <col min="3" max="3" width="66.7109375" style="842" customWidth="1"/>
    <col min="4" max="4" width="26" style="842" customWidth="1"/>
    <col min="5" max="16384" width="9.140625" style="841"/>
  </cols>
  <sheetData>
    <row r="1" spans="1:4" ht="57" customHeight="1" x14ac:dyDescent="0.2">
      <c r="D1" s="77" t="s">
        <v>3325</v>
      </c>
    </row>
    <row r="2" spans="1:4" ht="42" customHeight="1" x14ac:dyDescent="0.2">
      <c r="A2" s="1152" t="s">
        <v>649</v>
      </c>
      <c r="B2" s="1152"/>
      <c r="C2" s="1152"/>
      <c r="D2" s="1152"/>
    </row>
    <row r="3" spans="1:4" ht="32.25" customHeight="1" x14ac:dyDescent="0.2">
      <c r="A3" s="1153" t="s">
        <v>2466</v>
      </c>
      <c r="B3" s="1153"/>
      <c r="C3" s="1153"/>
      <c r="D3" s="1153"/>
    </row>
    <row r="4" spans="1:4" ht="19.5" customHeight="1" x14ac:dyDescent="0.2">
      <c r="A4" s="1154" t="s">
        <v>602</v>
      </c>
      <c r="B4" s="1154"/>
      <c r="C4" s="1154"/>
      <c r="D4" s="1154" t="s">
        <v>633</v>
      </c>
    </row>
    <row r="5" spans="1:4" ht="19.5" customHeight="1" x14ac:dyDescent="0.2">
      <c r="A5" s="78" t="s">
        <v>1514</v>
      </c>
      <c r="B5" s="1155" t="s">
        <v>119</v>
      </c>
      <c r="C5" s="1156"/>
      <c r="D5" s="1154"/>
    </row>
    <row r="6" spans="1:4" ht="27.75" customHeight="1" x14ac:dyDescent="0.2">
      <c r="A6" s="1145" t="s">
        <v>2467</v>
      </c>
      <c r="B6" s="1146"/>
      <c r="C6" s="1146"/>
      <c r="D6" s="1147"/>
    </row>
    <row r="7" spans="1:4" ht="82.5" customHeight="1" x14ac:dyDescent="0.2">
      <c r="A7" s="1148" t="s">
        <v>1817</v>
      </c>
      <c r="B7" s="1151" t="s">
        <v>1477</v>
      </c>
      <c r="C7" s="1151"/>
      <c r="D7" s="124">
        <v>0.6</v>
      </c>
    </row>
    <row r="8" spans="1:4" ht="62.25" customHeight="1" x14ac:dyDescent="0.2">
      <c r="A8" s="1149"/>
      <c r="B8" s="1151" t="s">
        <v>1478</v>
      </c>
      <c r="C8" s="1151"/>
      <c r="D8" s="124">
        <v>1</v>
      </c>
    </row>
    <row r="9" spans="1:4" ht="39.75" customHeight="1" x14ac:dyDescent="0.2">
      <c r="A9" s="1149"/>
      <c r="B9" s="1151" t="s">
        <v>912</v>
      </c>
      <c r="C9" s="1151"/>
      <c r="D9" s="124">
        <v>1</v>
      </c>
    </row>
    <row r="10" spans="1:4" ht="32.25" customHeight="1" x14ac:dyDescent="0.2">
      <c r="A10" s="1149"/>
      <c r="B10" s="1151" t="s">
        <v>913</v>
      </c>
      <c r="C10" s="1151"/>
      <c r="D10" s="124">
        <v>1.1000000000000001</v>
      </c>
    </row>
    <row r="11" spans="1:4" ht="52.5" customHeight="1" x14ac:dyDescent="0.2">
      <c r="A11" s="1150"/>
      <c r="B11" s="1151" t="s">
        <v>1479</v>
      </c>
      <c r="C11" s="1151"/>
      <c r="D11" s="124">
        <v>0.19</v>
      </c>
    </row>
    <row r="12" spans="1:4" ht="27.75" customHeight="1" x14ac:dyDescent="0.2">
      <c r="A12" s="1145" t="s">
        <v>2468</v>
      </c>
      <c r="B12" s="1146"/>
      <c r="C12" s="1146"/>
      <c r="D12" s="1147"/>
    </row>
    <row r="13" spans="1:4" ht="27.75" customHeight="1" x14ac:dyDescent="0.2">
      <c r="A13" s="839" t="s">
        <v>1516</v>
      </c>
      <c r="B13" s="839" t="s">
        <v>707</v>
      </c>
      <c r="C13" s="839" t="s">
        <v>856</v>
      </c>
      <c r="D13" s="101"/>
    </row>
    <row r="14" spans="1:4" ht="15" x14ac:dyDescent="0.2">
      <c r="A14" s="212" t="s">
        <v>1409</v>
      </c>
      <c r="B14" s="213" t="s">
        <v>612</v>
      </c>
      <c r="C14" s="213" t="s">
        <v>613</v>
      </c>
      <c r="D14" s="840">
        <v>1.2</v>
      </c>
    </row>
    <row r="15" spans="1:4" ht="15" x14ac:dyDescent="0.2">
      <c r="A15" s="212" t="s">
        <v>1409</v>
      </c>
      <c r="B15" s="213" t="s">
        <v>614</v>
      </c>
      <c r="C15" s="213" t="s">
        <v>615</v>
      </c>
      <c r="D15" s="840">
        <v>1.2</v>
      </c>
    </row>
    <row r="16" spans="1:4" ht="15" x14ac:dyDescent="0.2">
      <c r="A16" s="212" t="s">
        <v>1409</v>
      </c>
      <c r="B16" s="213" t="s">
        <v>616</v>
      </c>
      <c r="C16" s="213" t="s">
        <v>617</v>
      </c>
      <c r="D16" s="840">
        <v>1.2</v>
      </c>
    </row>
    <row r="17" spans="1:4" ht="15" x14ac:dyDescent="0.2">
      <c r="A17" s="212" t="s">
        <v>1409</v>
      </c>
      <c r="B17" s="213" t="s">
        <v>618</v>
      </c>
      <c r="C17" s="213" t="s">
        <v>705</v>
      </c>
      <c r="D17" s="840">
        <v>1.2</v>
      </c>
    </row>
    <row r="18" spans="1:4" ht="15" x14ac:dyDescent="0.2">
      <c r="A18" s="212" t="s">
        <v>1409</v>
      </c>
      <c r="B18" s="213" t="s">
        <v>619</v>
      </c>
      <c r="C18" s="213" t="s">
        <v>620</v>
      </c>
      <c r="D18" s="840">
        <v>1.2</v>
      </c>
    </row>
    <row r="19" spans="1:4" ht="15" x14ac:dyDescent="0.2">
      <c r="A19" s="212" t="s">
        <v>1409</v>
      </c>
      <c r="B19" s="213" t="s">
        <v>621</v>
      </c>
      <c r="C19" s="213" t="s">
        <v>622</v>
      </c>
      <c r="D19" s="840">
        <v>1.2</v>
      </c>
    </row>
    <row r="20" spans="1:4" ht="15" x14ac:dyDescent="0.2">
      <c r="A20" s="212" t="s">
        <v>1409</v>
      </c>
      <c r="B20" s="213" t="s">
        <v>623</v>
      </c>
      <c r="C20" s="213" t="s">
        <v>624</v>
      </c>
      <c r="D20" s="840">
        <v>1.2</v>
      </c>
    </row>
    <row r="21" spans="1:4" ht="15" x14ac:dyDescent="0.2">
      <c r="A21" s="212" t="s">
        <v>1411</v>
      </c>
      <c r="B21" s="213" t="s">
        <v>629</v>
      </c>
      <c r="C21" s="213" t="s">
        <v>630</v>
      </c>
      <c r="D21" s="840">
        <v>1.2</v>
      </c>
    </row>
    <row r="22" spans="1:4" ht="15" x14ac:dyDescent="0.2">
      <c r="A22" s="212" t="s">
        <v>1410</v>
      </c>
      <c r="B22" s="213" t="s">
        <v>625</v>
      </c>
      <c r="C22" s="213" t="s">
        <v>626</v>
      </c>
      <c r="D22" s="840">
        <v>1.4</v>
      </c>
    </row>
    <row r="23" spans="1:4" ht="15" x14ac:dyDescent="0.2">
      <c r="A23" s="212" t="s">
        <v>1410</v>
      </c>
      <c r="B23" s="213" t="s">
        <v>627</v>
      </c>
      <c r="C23" s="213" t="s">
        <v>628</v>
      </c>
      <c r="D23" s="840">
        <v>1.4</v>
      </c>
    </row>
    <row r="24" spans="1:4" ht="15" x14ac:dyDescent="0.2">
      <c r="A24" s="212" t="s">
        <v>1412</v>
      </c>
      <c r="B24" s="213" t="s">
        <v>610</v>
      </c>
      <c r="C24" s="213" t="s">
        <v>611</v>
      </c>
      <c r="D24" s="840">
        <v>1.7</v>
      </c>
    </row>
    <row r="25" spans="1:4" ht="15" x14ac:dyDescent="0.2">
      <c r="A25" s="212" t="s">
        <v>1413</v>
      </c>
      <c r="B25" s="213" t="s">
        <v>608</v>
      </c>
      <c r="C25" s="213" t="s">
        <v>609</v>
      </c>
      <c r="D25" s="214">
        <v>1.7</v>
      </c>
    </row>
  </sheetData>
  <mergeCells count="13">
    <mergeCell ref="A2:D2"/>
    <mergeCell ref="A6:D6"/>
    <mergeCell ref="A3:D3"/>
    <mergeCell ref="A4:C4"/>
    <mergeCell ref="D4:D5"/>
    <mergeCell ref="B5:C5"/>
    <mergeCell ref="A12:D12"/>
    <mergeCell ref="A7:A11"/>
    <mergeCell ref="B7:C7"/>
    <mergeCell ref="B8:C8"/>
    <mergeCell ref="B9:C9"/>
    <mergeCell ref="B10:C10"/>
    <mergeCell ref="B11:C11"/>
  </mergeCells>
  <pageMargins left="0.74803149606299213" right="0.55118110236220474" top="0.59055118110236227" bottom="0.59055118110236227" header="0.51181102362204722" footer="0.51181102362204722"/>
  <pageSetup paperSize="9" scale="7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view="pageBreakPreview" zoomScale="87" zoomScaleNormal="100" zoomScaleSheetLayoutView="87" workbookViewId="0">
      <pane ySplit="3" topLeftCell="A127" activePane="bottomLeft" state="frozen"/>
      <selection activeCell="Q21" sqref="Q21"/>
      <selection pane="bottomLeft" activeCell="A138" sqref="A138:XFD138"/>
    </sheetView>
  </sheetViews>
  <sheetFormatPr defaultColWidth="8.85546875" defaultRowHeight="15" x14ac:dyDescent="0.2"/>
  <cols>
    <col min="1" max="1" width="6.28515625" style="75" customWidth="1"/>
    <col min="2" max="2" width="14.42578125" style="75" customWidth="1"/>
    <col min="3" max="3" width="87" style="241" customWidth="1"/>
    <col min="4" max="4" width="13" style="76" customWidth="1"/>
    <col min="5" max="5" width="13.28515625" style="76" customWidth="1"/>
    <col min="6" max="6" width="14.5703125" style="76" customWidth="1"/>
    <col min="7" max="16384" width="8.85546875" style="75"/>
  </cols>
  <sheetData>
    <row r="1" spans="1:6" ht="55.5" customHeight="1" x14ac:dyDescent="0.2">
      <c r="D1" s="1164" t="s">
        <v>3949</v>
      </c>
      <c r="E1" s="1164"/>
      <c r="F1" s="1164"/>
    </row>
    <row r="2" spans="1:6" s="832" customFormat="1" ht="39" customHeight="1" x14ac:dyDescent="0.2">
      <c r="A2" s="1165" t="s">
        <v>1973</v>
      </c>
      <c r="B2" s="1165"/>
      <c r="C2" s="1165"/>
      <c r="D2" s="1165"/>
      <c r="E2" s="1165"/>
      <c r="F2" s="1166"/>
    </row>
    <row r="3" spans="1:6" s="832" customFormat="1" ht="21.75" customHeight="1" x14ac:dyDescent="0.2">
      <c r="A3" s="85" t="s">
        <v>153</v>
      </c>
      <c r="B3" s="85" t="s">
        <v>203</v>
      </c>
      <c r="C3" s="85" t="s">
        <v>1475</v>
      </c>
      <c r="D3" s="833">
        <v>13561.27</v>
      </c>
      <c r="E3" s="834" t="s">
        <v>2462</v>
      </c>
      <c r="F3" s="834" t="s">
        <v>3950</v>
      </c>
    </row>
    <row r="4" spans="1:6" s="151" customFormat="1" ht="15.75" x14ac:dyDescent="0.25">
      <c r="A4" s="180">
        <v>1</v>
      </c>
      <c r="B4" s="180" t="s">
        <v>1340</v>
      </c>
      <c r="C4" s="240" t="s">
        <v>654</v>
      </c>
      <c r="D4" s="180">
        <v>0.83</v>
      </c>
      <c r="E4" s="835">
        <v>0.94</v>
      </c>
      <c r="F4" s="836">
        <f>D4*$D$3*E4</f>
        <v>10580.5</v>
      </c>
    </row>
    <row r="5" spans="1:6" s="151" customFormat="1" ht="15.75" x14ac:dyDescent="0.25">
      <c r="A5" s="180">
        <v>2</v>
      </c>
      <c r="B5" s="180" t="s">
        <v>1341</v>
      </c>
      <c r="C5" s="240" t="s">
        <v>655</v>
      </c>
      <c r="D5" s="180">
        <v>0.66</v>
      </c>
      <c r="E5" s="835">
        <v>0.94</v>
      </c>
      <c r="F5" s="836">
        <f t="shared" ref="F5:F65" si="0">D5*$D$3*E5</f>
        <v>8413.41</v>
      </c>
    </row>
    <row r="6" spans="1:6" s="151" customFormat="1" ht="15.75" x14ac:dyDescent="0.25">
      <c r="A6" s="180">
        <v>3</v>
      </c>
      <c r="B6" s="180" t="s">
        <v>1342</v>
      </c>
      <c r="C6" s="240" t="s">
        <v>535</v>
      </c>
      <c r="D6" s="180">
        <v>0.71</v>
      </c>
      <c r="E6" s="835">
        <v>0.94</v>
      </c>
      <c r="F6" s="836">
        <f t="shared" si="0"/>
        <v>9050.7900000000009</v>
      </c>
    </row>
    <row r="7" spans="1:6" s="151" customFormat="1" ht="15.75" x14ac:dyDescent="0.25">
      <c r="A7" s="180">
        <v>4</v>
      </c>
      <c r="B7" s="180" t="s">
        <v>1343</v>
      </c>
      <c r="C7" s="240" t="s">
        <v>536</v>
      </c>
      <c r="D7" s="180">
        <v>1.06</v>
      </c>
      <c r="E7" s="835">
        <v>0.94</v>
      </c>
      <c r="F7" s="836">
        <f t="shared" si="0"/>
        <v>13512.45</v>
      </c>
    </row>
    <row r="8" spans="1:6" s="151" customFormat="1" ht="15.75" x14ac:dyDescent="0.25">
      <c r="A8" s="180">
        <v>5</v>
      </c>
      <c r="B8" s="180" t="s">
        <v>1344</v>
      </c>
      <c r="C8" s="240" t="s">
        <v>836</v>
      </c>
      <c r="D8" s="180">
        <v>9.7899999999999991</v>
      </c>
      <c r="E8" s="835">
        <v>0.99</v>
      </c>
      <c r="F8" s="836">
        <f t="shared" si="0"/>
        <v>131437.18</v>
      </c>
    </row>
    <row r="9" spans="1:6" s="151" customFormat="1" ht="15.75" x14ac:dyDescent="0.25">
      <c r="A9" s="180">
        <v>6</v>
      </c>
      <c r="B9" s="180" t="s">
        <v>1345</v>
      </c>
      <c r="C9" s="240" t="s">
        <v>656</v>
      </c>
      <c r="D9" s="180">
        <v>0.33</v>
      </c>
      <c r="E9" s="835">
        <v>0.94</v>
      </c>
      <c r="F9" s="836">
        <f t="shared" si="0"/>
        <v>4206.71</v>
      </c>
    </row>
    <row r="10" spans="1:6" s="151" customFormat="1" ht="15.75" x14ac:dyDescent="0.25">
      <c r="A10" s="180">
        <v>7</v>
      </c>
      <c r="B10" s="180" t="s">
        <v>1346</v>
      </c>
      <c r="C10" s="240" t="s">
        <v>1517</v>
      </c>
      <c r="D10" s="180">
        <v>1.04</v>
      </c>
      <c r="E10" s="835">
        <v>0.8</v>
      </c>
      <c r="F10" s="836">
        <f t="shared" si="0"/>
        <v>11282.98</v>
      </c>
    </row>
    <row r="11" spans="1:6" s="151" customFormat="1" ht="15.75" x14ac:dyDescent="0.25">
      <c r="A11" s="180">
        <v>8</v>
      </c>
      <c r="B11" s="180" t="s">
        <v>1347</v>
      </c>
      <c r="C11" s="240" t="s">
        <v>528</v>
      </c>
      <c r="D11" s="180">
        <v>0.98</v>
      </c>
      <c r="E11" s="835">
        <v>0.94</v>
      </c>
      <c r="F11" s="836">
        <f t="shared" si="0"/>
        <v>12492.64</v>
      </c>
    </row>
    <row r="12" spans="1:6" s="151" customFormat="1" ht="15.75" x14ac:dyDescent="0.25">
      <c r="A12" s="180">
        <v>9</v>
      </c>
      <c r="B12" s="180" t="s">
        <v>1348</v>
      </c>
      <c r="C12" s="240" t="s">
        <v>657</v>
      </c>
      <c r="D12" s="180">
        <v>0.89</v>
      </c>
      <c r="E12" s="835">
        <v>0.94</v>
      </c>
      <c r="F12" s="836">
        <f t="shared" si="0"/>
        <v>11345.36</v>
      </c>
    </row>
    <row r="13" spans="1:6" s="151" customFormat="1" ht="15.75" x14ac:dyDescent="0.25">
      <c r="A13" s="180">
        <v>10</v>
      </c>
      <c r="B13" s="180" t="s">
        <v>1349</v>
      </c>
      <c r="C13" s="240" t="s">
        <v>837</v>
      </c>
      <c r="D13" s="180">
        <v>0.91</v>
      </c>
      <c r="E13" s="835">
        <v>0.94</v>
      </c>
      <c r="F13" s="836">
        <f t="shared" si="0"/>
        <v>11600.31</v>
      </c>
    </row>
    <row r="14" spans="1:6" s="151" customFormat="1" ht="15.75" x14ac:dyDescent="0.25">
      <c r="A14" s="180">
        <v>11</v>
      </c>
      <c r="B14" s="180" t="s">
        <v>1350</v>
      </c>
      <c r="C14" s="240" t="s">
        <v>838</v>
      </c>
      <c r="D14" s="180">
        <v>2.41</v>
      </c>
      <c r="E14" s="835">
        <v>0.94</v>
      </c>
      <c r="F14" s="836">
        <f t="shared" si="0"/>
        <v>30721.7</v>
      </c>
    </row>
    <row r="15" spans="1:6" s="151" customFormat="1" ht="31.5" x14ac:dyDescent="0.25">
      <c r="A15" s="180">
        <v>12</v>
      </c>
      <c r="B15" s="180" t="s">
        <v>1351</v>
      </c>
      <c r="C15" s="240" t="s">
        <v>815</v>
      </c>
      <c r="D15" s="180">
        <v>3.73</v>
      </c>
      <c r="E15" s="835">
        <v>0.94</v>
      </c>
      <c r="F15" s="836">
        <f t="shared" si="0"/>
        <v>47548.52</v>
      </c>
    </row>
    <row r="16" spans="1:6" s="151" customFormat="1" ht="38.25" customHeight="1" x14ac:dyDescent="0.25">
      <c r="A16" s="180">
        <v>13</v>
      </c>
      <c r="B16" s="180" t="s">
        <v>1352</v>
      </c>
      <c r="C16" s="240" t="s">
        <v>658</v>
      </c>
      <c r="D16" s="180">
        <v>1.54</v>
      </c>
      <c r="E16" s="835">
        <v>0.94</v>
      </c>
      <c r="F16" s="836">
        <f t="shared" si="0"/>
        <v>19631.29</v>
      </c>
    </row>
    <row r="17" spans="1:6" s="151" customFormat="1" ht="15.75" x14ac:dyDescent="0.25">
      <c r="A17" s="180">
        <v>14</v>
      </c>
      <c r="B17" s="180" t="s">
        <v>1353</v>
      </c>
      <c r="C17" s="240" t="s">
        <v>659</v>
      </c>
      <c r="D17" s="180">
        <v>0.98</v>
      </c>
      <c r="E17" s="835">
        <v>0.94</v>
      </c>
      <c r="F17" s="836">
        <f t="shared" si="0"/>
        <v>12492.64</v>
      </c>
    </row>
    <row r="18" spans="1:6" s="151" customFormat="1" ht="31.5" x14ac:dyDescent="0.25">
      <c r="A18" s="180">
        <v>15</v>
      </c>
      <c r="B18" s="180" t="s">
        <v>1354</v>
      </c>
      <c r="C18" s="240" t="s">
        <v>209</v>
      </c>
      <c r="D18" s="180">
        <v>7.95</v>
      </c>
      <c r="E18" s="837">
        <v>1</v>
      </c>
      <c r="F18" s="836">
        <f t="shared" si="0"/>
        <v>107812.1</v>
      </c>
    </row>
    <row r="19" spans="1:6" s="151" customFormat="1" ht="15.75" x14ac:dyDescent="0.25">
      <c r="A19" s="180">
        <v>16</v>
      </c>
      <c r="B19" s="180" t="s">
        <v>1962</v>
      </c>
      <c r="C19" s="240" t="s">
        <v>207</v>
      </c>
      <c r="D19" s="180">
        <v>14.23</v>
      </c>
      <c r="E19" s="837">
        <v>1</v>
      </c>
      <c r="F19" s="836">
        <f t="shared" si="0"/>
        <v>192976.87</v>
      </c>
    </row>
    <row r="20" spans="1:6" s="151" customFormat="1" ht="31.5" x14ac:dyDescent="0.25">
      <c r="A20" s="180">
        <v>17</v>
      </c>
      <c r="B20" s="180" t="s">
        <v>1963</v>
      </c>
      <c r="C20" s="240" t="s">
        <v>208</v>
      </c>
      <c r="D20" s="180">
        <v>10.34</v>
      </c>
      <c r="E20" s="837">
        <v>1</v>
      </c>
      <c r="F20" s="836">
        <f t="shared" si="0"/>
        <v>140223.53</v>
      </c>
    </row>
    <row r="21" spans="1:6" s="151" customFormat="1" ht="15.75" x14ac:dyDescent="0.25">
      <c r="A21" s="180">
        <v>18</v>
      </c>
      <c r="B21" s="180" t="s">
        <v>1355</v>
      </c>
      <c r="C21" s="240" t="s">
        <v>660</v>
      </c>
      <c r="D21" s="180">
        <v>1.38</v>
      </c>
      <c r="E21" s="835">
        <v>0.94</v>
      </c>
      <c r="F21" s="836">
        <f t="shared" si="0"/>
        <v>17591.68</v>
      </c>
    </row>
    <row r="22" spans="1:6" s="151" customFormat="1" ht="15.75" x14ac:dyDescent="0.25">
      <c r="A22" s="180">
        <v>19</v>
      </c>
      <c r="B22" s="180" t="s">
        <v>1356</v>
      </c>
      <c r="C22" s="240" t="s">
        <v>661</v>
      </c>
      <c r="D22" s="180">
        <v>2.09</v>
      </c>
      <c r="E22" s="835">
        <v>0.94</v>
      </c>
      <c r="F22" s="836">
        <f t="shared" si="0"/>
        <v>26642.47</v>
      </c>
    </row>
    <row r="23" spans="1:6" s="151" customFormat="1" ht="30" customHeight="1" x14ac:dyDescent="0.25">
      <c r="A23" s="180">
        <v>20</v>
      </c>
      <c r="B23" s="180" t="s">
        <v>1357</v>
      </c>
      <c r="C23" s="240" t="s">
        <v>662</v>
      </c>
      <c r="D23" s="180">
        <v>1.6</v>
      </c>
      <c r="E23" s="835">
        <v>0.94</v>
      </c>
      <c r="F23" s="836">
        <f t="shared" si="0"/>
        <v>20396.150000000001</v>
      </c>
    </row>
    <row r="24" spans="1:6" s="151" customFormat="1" ht="15.75" x14ac:dyDescent="0.25">
      <c r="A24" s="180">
        <v>21</v>
      </c>
      <c r="B24" s="180" t="s">
        <v>1358</v>
      </c>
      <c r="C24" s="240" t="s">
        <v>72</v>
      </c>
      <c r="D24" s="180">
        <v>1.49</v>
      </c>
      <c r="E24" s="835">
        <v>0.94</v>
      </c>
      <c r="F24" s="836">
        <f t="shared" si="0"/>
        <v>18993.91</v>
      </c>
    </row>
    <row r="25" spans="1:6" s="151" customFormat="1" ht="15.75" x14ac:dyDescent="0.25">
      <c r="A25" s="180">
        <v>22</v>
      </c>
      <c r="B25" s="180" t="s">
        <v>1359</v>
      </c>
      <c r="C25" s="240" t="s">
        <v>663</v>
      </c>
      <c r="D25" s="180">
        <v>1.36</v>
      </c>
      <c r="E25" s="835">
        <v>0.94</v>
      </c>
      <c r="F25" s="836">
        <f t="shared" si="0"/>
        <v>17336.73</v>
      </c>
    </row>
    <row r="26" spans="1:6" s="151" customFormat="1" ht="15.75" x14ac:dyDescent="0.25">
      <c r="A26" s="180">
        <v>23</v>
      </c>
      <c r="B26" s="180" t="s">
        <v>1360</v>
      </c>
      <c r="C26" s="240" t="s">
        <v>664</v>
      </c>
      <c r="D26" s="180">
        <v>2.75</v>
      </c>
      <c r="E26" s="835">
        <v>0.94</v>
      </c>
      <c r="F26" s="836">
        <f t="shared" si="0"/>
        <v>35055.879999999997</v>
      </c>
    </row>
    <row r="27" spans="1:6" s="151" customFormat="1" ht="15.75" x14ac:dyDescent="0.25">
      <c r="A27" s="180">
        <v>24</v>
      </c>
      <c r="B27" s="180" t="s">
        <v>1964</v>
      </c>
      <c r="C27" s="240" t="s">
        <v>1965</v>
      </c>
      <c r="D27" s="180">
        <v>4.9000000000000004</v>
      </c>
      <c r="E27" s="835">
        <v>0.94</v>
      </c>
      <c r="F27" s="836">
        <f t="shared" si="0"/>
        <v>62463.21</v>
      </c>
    </row>
    <row r="28" spans="1:6" s="151" customFormat="1" ht="15.75" x14ac:dyDescent="0.25">
      <c r="A28" s="180">
        <v>25</v>
      </c>
      <c r="B28" s="180" t="s">
        <v>1966</v>
      </c>
      <c r="C28" s="240" t="s">
        <v>1967</v>
      </c>
      <c r="D28" s="180">
        <v>22.2</v>
      </c>
      <c r="E28" s="835">
        <v>0.94</v>
      </c>
      <c r="F28" s="836">
        <f t="shared" si="0"/>
        <v>282996.58</v>
      </c>
    </row>
    <row r="29" spans="1:6" s="151" customFormat="1" ht="15.75" x14ac:dyDescent="0.25">
      <c r="A29" s="180">
        <v>26</v>
      </c>
      <c r="B29" s="180" t="s">
        <v>1361</v>
      </c>
      <c r="C29" s="240" t="s">
        <v>665</v>
      </c>
      <c r="D29" s="180">
        <v>0.97</v>
      </c>
      <c r="E29" s="835">
        <v>0.94</v>
      </c>
      <c r="F29" s="836">
        <f t="shared" si="0"/>
        <v>12365.17</v>
      </c>
    </row>
    <row r="30" spans="1:6" s="151" customFormat="1" ht="15.75" x14ac:dyDescent="0.25">
      <c r="A30" s="180">
        <v>27</v>
      </c>
      <c r="B30" s="180" t="s">
        <v>1362</v>
      </c>
      <c r="C30" s="240" t="s">
        <v>666</v>
      </c>
      <c r="D30" s="180">
        <v>1.1599999999999999</v>
      </c>
      <c r="E30" s="835">
        <v>0.94</v>
      </c>
      <c r="F30" s="836">
        <f t="shared" si="0"/>
        <v>14787.21</v>
      </c>
    </row>
    <row r="31" spans="1:6" s="151" customFormat="1" ht="15.75" x14ac:dyDescent="0.25">
      <c r="A31" s="180">
        <v>28</v>
      </c>
      <c r="B31" s="180" t="s">
        <v>1363</v>
      </c>
      <c r="C31" s="240" t="s">
        <v>667</v>
      </c>
      <c r="D31" s="180">
        <v>0.97</v>
      </c>
      <c r="E31" s="835">
        <v>0.94</v>
      </c>
      <c r="F31" s="836">
        <f t="shared" si="0"/>
        <v>12365.17</v>
      </c>
    </row>
    <row r="32" spans="1:6" s="151" customFormat="1" ht="15.75" x14ac:dyDescent="0.25">
      <c r="A32" s="180">
        <v>29</v>
      </c>
      <c r="B32" s="180" t="s">
        <v>1364</v>
      </c>
      <c r="C32" s="240" t="s">
        <v>389</v>
      </c>
      <c r="D32" s="180">
        <v>0.52</v>
      </c>
      <c r="E32" s="835">
        <v>0.94</v>
      </c>
      <c r="F32" s="836">
        <f t="shared" si="0"/>
        <v>6628.75</v>
      </c>
    </row>
    <row r="33" spans="1:6" s="151" customFormat="1" ht="15.75" x14ac:dyDescent="0.25">
      <c r="A33" s="180">
        <v>30</v>
      </c>
      <c r="B33" s="180" t="s">
        <v>1365</v>
      </c>
      <c r="C33" s="240" t="s">
        <v>390</v>
      </c>
      <c r="D33" s="180">
        <v>0.65</v>
      </c>
      <c r="E33" s="835">
        <v>0.94</v>
      </c>
      <c r="F33" s="836">
        <f t="shared" si="0"/>
        <v>8285.94</v>
      </c>
    </row>
    <row r="34" spans="1:6" s="151" customFormat="1" ht="15.75" x14ac:dyDescent="0.25">
      <c r="A34" s="180">
        <v>31</v>
      </c>
      <c r="B34" s="180" t="s">
        <v>1366</v>
      </c>
      <c r="C34" s="240" t="s">
        <v>668</v>
      </c>
      <c r="D34" s="180">
        <v>0.8</v>
      </c>
      <c r="E34" s="835">
        <v>0.94</v>
      </c>
      <c r="F34" s="836">
        <f t="shared" si="0"/>
        <v>10198.08</v>
      </c>
    </row>
    <row r="35" spans="1:6" s="151" customFormat="1" ht="15.75" x14ac:dyDescent="0.25">
      <c r="A35" s="180">
        <v>32</v>
      </c>
      <c r="B35" s="180" t="s">
        <v>1367</v>
      </c>
      <c r="C35" s="240" t="s">
        <v>669</v>
      </c>
      <c r="D35" s="180">
        <v>3.39</v>
      </c>
      <c r="E35" s="835">
        <v>0.94</v>
      </c>
      <c r="F35" s="836">
        <f t="shared" si="0"/>
        <v>43214.34</v>
      </c>
    </row>
    <row r="36" spans="1:6" s="151" customFormat="1" ht="47.25" x14ac:dyDescent="0.25">
      <c r="A36" s="180">
        <v>33</v>
      </c>
      <c r="B36" s="180" t="s">
        <v>1368</v>
      </c>
      <c r="C36" s="240" t="s">
        <v>839</v>
      </c>
      <c r="D36" s="180">
        <v>5.07</v>
      </c>
      <c r="E36" s="835">
        <v>0.94</v>
      </c>
      <c r="F36" s="836">
        <f t="shared" si="0"/>
        <v>64630.3</v>
      </c>
    </row>
    <row r="37" spans="1:6" s="151" customFormat="1" ht="15.75" x14ac:dyDescent="0.25">
      <c r="A37" s="180">
        <v>34</v>
      </c>
      <c r="B37" s="180" t="s">
        <v>1369</v>
      </c>
      <c r="C37" s="240" t="s">
        <v>292</v>
      </c>
      <c r="D37" s="180">
        <v>1.53</v>
      </c>
      <c r="E37" s="835">
        <v>0.94</v>
      </c>
      <c r="F37" s="836">
        <f t="shared" si="0"/>
        <v>19503.82</v>
      </c>
    </row>
    <row r="38" spans="1:6" s="151" customFormat="1" ht="15.75" x14ac:dyDescent="0.25">
      <c r="A38" s="180">
        <v>35</v>
      </c>
      <c r="B38" s="180" t="s">
        <v>1370</v>
      </c>
      <c r="C38" s="240" t="s">
        <v>293</v>
      </c>
      <c r="D38" s="180">
        <v>3.17</v>
      </c>
      <c r="E38" s="835">
        <v>0.94</v>
      </c>
      <c r="F38" s="836">
        <f t="shared" si="0"/>
        <v>40409.870000000003</v>
      </c>
    </row>
    <row r="39" spans="1:6" s="151" customFormat="1" ht="15.75" x14ac:dyDescent="0.25">
      <c r="A39" s="180">
        <v>36</v>
      </c>
      <c r="B39" s="180" t="s">
        <v>1371</v>
      </c>
      <c r="C39" s="240" t="s">
        <v>670</v>
      </c>
      <c r="D39" s="180">
        <v>0.98</v>
      </c>
      <c r="E39" s="835">
        <v>0.94</v>
      </c>
      <c r="F39" s="836">
        <f t="shared" si="0"/>
        <v>12492.64</v>
      </c>
    </row>
    <row r="40" spans="1:6" s="151" customFormat="1" ht="15.75" x14ac:dyDescent="0.25">
      <c r="A40" s="180">
        <v>37</v>
      </c>
      <c r="B40" s="180" t="s">
        <v>1372</v>
      </c>
      <c r="C40" s="240" t="s">
        <v>1373</v>
      </c>
      <c r="D40" s="180">
        <v>1.75</v>
      </c>
      <c r="E40" s="835">
        <v>0.94</v>
      </c>
      <c r="F40" s="836">
        <f t="shared" si="0"/>
        <v>22308.29</v>
      </c>
    </row>
    <row r="41" spans="1:6" s="151" customFormat="1" ht="15.75" x14ac:dyDescent="0.25">
      <c r="A41" s="180">
        <v>38</v>
      </c>
      <c r="B41" s="180" t="s">
        <v>1374</v>
      </c>
      <c r="C41" s="240" t="s">
        <v>1067</v>
      </c>
      <c r="D41" s="180">
        <v>2.89</v>
      </c>
      <c r="E41" s="835">
        <v>0.94</v>
      </c>
      <c r="F41" s="836">
        <f t="shared" si="0"/>
        <v>36840.550000000003</v>
      </c>
    </row>
    <row r="42" spans="1:6" s="151" customFormat="1" ht="31.5" x14ac:dyDescent="0.25">
      <c r="A42" s="180">
        <v>39</v>
      </c>
      <c r="B42" s="180" t="s">
        <v>1375</v>
      </c>
      <c r="C42" s="240" t="s">
        <v>671</v>
      </c>
      <c r="D42" s="180">
        <v>0.94</v>
      </c>
      <c r="E42" s="835">
        <v>0.94</v>
      </c>
      <c r="F42" s="836">
        <f t="shared" si="0"/>
        <v>11982.74</v>
      </c>
    </row>
    <row r="43" spans="1:6" s="151" customFormat="1" ht="15.75" x14ac:dyDescent="0.25">
      <c r="A43" s="180">
        <v>40</v>
      </c>
      <c r="B43" s="180" t="s">
        <v>1376</v>
      </c>
      <c r="C43" s="240" t="s">
        <v>672</v>
      </c>
      <c r="D43" s="180">
        <v>2.57</v>
      </c>
      <c r="E43" s="835">
        <v>0.94</v>
      </c>
      <c r="F43" s="836">
        <f t="shared" si="0"/>
        <v>32761.32</v>
      </c>
    </row>
    <row r="44" spans="1:6" s="151" customFormat="1" ht="15.75" x14ac:dyDescent="0.25">
      <c r="A44" s="180">
        <v>41</v>
      </c>
      <c r="B44" s="180" t="s">
        <v>1377</v>
      </c>
      <c r="C44" s="240" t="s">
        <v>673</v>
      </c>
      <c r="D44" s="180">
        <v>1.79</v>
      </c>
      <c r="E44" s="835">
        <v>0.94</v>
      </c>
      <c r="F44" s="836">
        <f t="shared" si="0"/>
        <v>22818.19</v>
      </c>
    </row>
    <row r="45" spans="1:6" s="151" customFormat="1" ht="15.75" x14ac:dyDescent="0.25">
      <c r="A45" s="180">
        <v>42</v>
      </c>
      <c r="B45" s="180" t="s">
        <v>1378</v>
      </c>
      <c r="C45" s="240" t="s">
        <v>674</v>
      </c>
      <c r="D45" s="180">
        <v>1.6</v>
      </c>
      <c r="E45" s="835">
        <v>0.94</v>
      </c>
      <c r="F45" s="836">
        <f t="shared" si="0"/>
        <v>20396.150000000001</v>
      </c>
    </row>
    <row r="46" spans="1:6" s="151" customFormat="1" ht="15.75" x14ac:dyDescent="0.25">
      <c r="A46" s="180">
        <v>43</v>
      </c>
      <c r="B46" s="180" t="s">
        <v>1379</v>
      </c>
      <c r="C46" s="240" t="s">
        <v>653</v>
      </c>
      <c r="D46" s="180">
        <v>3.25</v>
      </c>
      <c r="E46" s="835">
        <v>0.94</v>
      </c>
      <c r="F46" s="836">
        <f t="shared" si="0"/>
        <v>41429.68</v>
      </c>
    </row>
    <row r="47" spans="1:6" s="151" customFormat="1" ht="15.75" x14ac:dyDescent="0.25">
      <c r="A47" s="180">
        <v>44</v>
      </c>
      <c r="B47" s="180" t="s">
        <v>1380</v>
      </c>
      <c r="C47" s="240" t="s">
        <v>675</v>
      </c>
      <c r="D47" s="180">
        <v>3.18</v>
      </c>
      <c r="E47" s="835">
        <v>0.94</v>
      </c>
      <c r="F47" s="836">
        <f t="shared" si="0"/>
        <v>40537.35</v>
      </c>
    </row>
    <row r="48" spans="1:6" s="151" customFormat="1" ht="15.75" x14ac:dyDescent="0.25">
      <c r="A48" s="180">
        <v>45</v>
      </c>
      <c r="B48" s="180" t="s">
        <v>1381</v>
      </c>
      <c r="C48" s="240" t="s">
        <v>676</v>
      </c>
      <c r="D48" s="180">
        <v>0.8</v>
      </c>
      <c r="E48" s="835">
        <v>0.94</v>
      </c>
      <c r="F48" s="836">
        <f t="shared" si="0"/>
        <v>10198.08</v>
      </c>
    </row>
    <row r="49" spans="1:6" s="151" customFormat="1" ht="15.75" x14ac:dyDescent="0.25">
      <c r="A49" s="180">
        <v>46</v>
      </c>
      <c r="B49" s="180" t="s">
        <v>1382</v>
      </c>
      <c r="C49" s="240" t="s">
        <v>677</v>
      </c>
      <c r="D49" s="180">
        <v>1.08</v>
      </c>
      <c r="E49" s="837">
        <v>1</v>
      </c>
      <c r="F49" s="836">
        <f t="shared" si="0"/>
        <v>14646.17</v>
      </c>
    </row>
    <row r="50" spans="1:6" s="151" customFormat="1" ht="15.75" x14ac:dyDescent="0.25">
      <c r="A50" s="180">
        <v>47</v>
      </c>
      <c r="B50" s="180" t="s">
        <v>1383</v>
      </c>
      <c r="C50" s="240" t="s">
        <v>348</v>
      </c>
      <c r="D50" s="180">
        <v>1.56</v>
      </c>
      <c r="E50" s="837">
        <v>1</v>
      </c>
      <c r="F50" s="836">
        <f t="shared" si="0"/>
        <v>21155.58</v>
      </c>
    </row>
    <row r="51" spans="1:6" s="151" customFormat="1" ht="15.75" x14ac:dyDescent="0.25">
      <c r="A51" s="180">
        <v>48</v>
      </c>
      <c r="B51" s="180" t="s">
        <v>1384</v>
      </c>
      <c r="C51" s="240" t="s">
        <v>322</v>
      </c>
      <c r="D51" s="180">
        <v>2.72</v>
      </c>
      <c r="E51" s="837">
        <v>1</v>
      </c>
      <c r="F51" s="836">
        <f t="shared" si="0"/>
        <v>36886.65</v>
      </c>
    </row>
    <row r="52" spans="1:6" s="151" customFormat="1" ht="15.75" x14ac:dyDescent="0.25">
      <c r="A52" s="180">
        <v>49</v>
      </c>
      <c r="B52" s="180" t="s">
        <v>1385</v>
      </c>
      <c r="C52" s="240" t="s">
        <v>1130</v>
      </c>
      <c r="D52" s="180">
        <v>3.14</v>
      </c>
      <c r="E52" s="837">
        <v>1</v>
      </c>
      <c r="F52" s="836">
        <f t="shared" si="0"/>
        <v>42582.39</v>
      </c>
    </row>
    <row r="53" spans="1:6" s="151" customFormat="1" ht="15.75" x14ac:dyDescent="0.25">
      <c r="A53" s="180">
        <v>50</v>
      </c>
      <c r="B53" s="180" t="s">
        <v>1386</v>
      </c>
      <c r="C53" s="240" t="s">
        <v>1132</v>
      </c>
      <c r="D53" s="180">
        <v>4.2</v>
      </c>
      <c r="E53" s="837">
        <v>1</v>
      </c>
      <c r="F53" s="836">
        <f t="shared" si="0"/>
        <v>56957.33</v>
      </c>
    </row>
    <row r="54" spans="1:6" s="151" customFormat="1" ht="15.75" x14ac:dyDescent="0.25">
      <c r="A54" s="180">
        <v>51</v>
      </c>
      <c r="B54" s="180" t="s">
        <v>1387</v>
      </c>
      <c r="C54" s="240" t="s">
        <v>1134</v>
      </c>
      <c r="D54" s="180">
        <v>5.37</v>
      </c>
      <c r="E54" s="837">
        <v>1</v>
      </c>
      <c r="F54" s="836">
        <f t="shared" si="0"/>
        <v>72824.02</v>
      </c>
    </row>
    <row r="55" spans="1:6" s="151" customFormat="1" ht="15.75" x14ac:dyDescent="0.25">
      <c r="A55" s="180">
        <v>52</v>
      </c>
      <c r="B55" s="180" t="s">
        <v>1388</v>
      </c>
      <c r="C55" s="240" t="s">
        <v>1136</v>
      </c>
      <c r="D55" s="180">
        <v>6.28</v>
      </c>
      <c r="E55" s="837">
        <v>1</v>
      </c>
      <c r="F55" s="836">
        <f t="shared" si="0"/>
        <v>85164.78</v>
      </c>
    </row>
    <row r="56" spans="1:6" s="151" customFormat="1" ht="15.75" x14ac:dyDescent="0.25">
      <c r="A56" s="180">
        <v>53</v>
      </c>
      <c r="B56" s="180" t="s">
        <v>1389</v>
      </c>
      <c r="C56" s="240" t="s">
        <v>1138</v>
      </c>
      <c r="D56" s="180">
        <v>10.97</v>
      </c>
      <c r="E56" s="837">
        <v>1</v>
      </c>
      <c r="F56" s="836">
        <f t="shared" si="0"/>
        <v>148767.13</v>
      </c>
    </row>
    <row r="57" spans="1:6" s="151" customFormat="1" ht="15.75" x14ac:dyDescent="0.25">
      <c r="A57" s="180">
        <v>54</v>
      </c>
      <c r="B57" s="180" t="s">
        <v>1390</v>
      </c>
      <c r="C57" s="240" t="s">
        <v>1140</v>
      </c>
      <c r="D57" s="180">
        <v>15.38</v>
      </c>
      <c r="E57" s="837">
        <v>1</v>
      </c>
      <c r="F57" s="836">
        <f t="shared" si="0"/>
        <v>208572.33</v>
      </c>
    </row>
    <row r="58" spans="1:6" s="151" customFormat="1" ht="15.75" x14ac:dyDescent="0.25">
      <c r="A58" s="180">
        <v>55</v>
      </c>
      <c r="B58" s="180" t="s">
        <v>1391</v>
      </c>
      <c r="C58" s="240" t="s">
        <v>1142</v>
      </c>
      <c r="D58" s="180">
        <v>26.65</v>
      </c>
      <c r="E58" s="837">
        <v>1</v>
      </c>
      <c r="F58" s="836">
        <f t="shared" si="0"/>
        <v>361407.85</v>
      </c>
    </row>
    <row r="59" spans="1:6" s="151" customFormat="1" ht="15.75" x14ac:dyDescent="0.25">
      <c r="A59" s="180">
        <v>56</v>
      </c>
      <c r="B59" s="180" t="s">
        <v>1392</v>
      </c>
      <c r="C59" s="240" t="s">
        <v>1144</v>
      </c>
      <c r="D59" s="180">
        <v>4.4000000000000004</v>
      </c>
      <c r="E59" s="837">
        <v>1</v>
      </c>
      <c r="F59" s="836">
        <f t="shared" si="0"/>
        <v>59669.59</v>
      </c>
    </row>
    <row r="60" spans="1:6" s="151" customFormat="1" ht="15.75" x14ac:dyDescent="0.25">
      <c r="A60" s="180">
        <v>57</v>
      </c>
      <c r="B60" s="180" t="s">
        <v>1393</v>
      </c>
      <c r="C60" s="240" t="s">
        <v>1146</v>
      </c>
      <c r="D60" s="180">
        <v>8.2100000000000009</v>
      </c>
      <c r="E60" s="837">
        <v>1</v>
      </c>
      <c r="F60" s="836">
        <f t="shared" si="0"/>
        <v>111338.03</v>
      </c>
    </row>
    <row r="61" spans="1:6" s="151" customFormat="1" ht="15.75" x14ac:dyDescent="0.25">
      <c r="A61" s="180">
        <v>58</v>
      </c>
      <c r="B61" s="180" t="s">
        <v>1394</v>
      </c>
      <c r="C61" s="240" t="s">
        <v>1148</v>
      </c>
      <c r="D61" s="180">
        <v>14.4</v>
      </c>
      <c r="E61" s="837">
        <v>1</v>
      </c>
      <c r="F61" s="836">
        <f t="shared" si="0"/>
        <v>195282.29</v>
      </c>
    </row>
    <row r="62" spans="1:6" s="151" customFormat="1" ht="15.75" x14ac:dyDescent="0.25">
      <c r="A62" s="180">
        <v>59</v>
      </c>
      <c r="B62" s="180" t="s">
        <v>1395</v>
      </c>
      <c r="C62" s="240" t="s">
        <v>1150</v>
      </c>
      <c r="D62" s="180">
        <v>26.14</v>
      </c>
      <c r="E62" s="837">
        <v>1</v>
      </c>
      <c r="F62" s="836">
        <f t="shared" si="0"/>
        <v>354491.6</v>
      </c>
    </row>
    <row r="63" spans="1:6" s="151" customFormat="1" ht="15.75" x14ac:dyDescent="0.25">
      <c r="A63" s="180">
        <v>60</v>
      </c>
      <c r="B63" s="180" t="s">
        <v>1396</v>
      </c>
      <c r="C63" s="240" t="s">
        <v>1152</v>
      </c>
      <c r="D63" s="180">
        <v>36.44</v>
      </c>
      <c r="E63" s="837">
        <v>1</v>
      </c>
      <c r="F63" s="836">
        <f t="shared" si="0"/>
        <v>494172.68</v>
      </c>
    </row>
    <row r="64" spans="1:6" s="151" customFormat="1" ht="15.75" x14ac:dyDescent="0.25">
      <c r="A64" s="180">
        <v>61</v>
      </c>
      <c r="B64" s="180" t="s">
        <v>1397</v>
      </c>
      <c r="C64" s="240" t="s">
        <v>93</v>
      </c>
      <c r="D64" s="180">
        <v>2.35</v>
      </c>
      <c r="E64" s="837">
        <v>1</v>
      </c>
      <c r="F64" s="836">
        <f t="shared" si="0"/>
        <v>31868.98</v>
      </c>
    </row>
    <row r="65" spans="1:6" s="151" customFormat="1" ht="15.75" x14ac:dyDescent="0.25">
      <c r="A65" s="180">
        <v>62</v>
      </c>
      <c r="B65" s="180" t="s">
        <v>1398</v>
      </c>
      <c r="C65" s="240" t="s">
        <v>549</v>
      </c>
      <c r="D65" s="180">
        <v>2.48</v>
      </c>
      <c r="E65" s="837">
        <v>1</v>
      </c>
      <c r="F65" s="836">
        <f t="shared" si="0"/>
        <v>33631.949999999997</v>
      </c>
    </row>
    <row r="66" spans="1:6" s="151" customFormat="1" ht="31.5" x14ac:dyDescent="0.25">
      <c r="A66" s="1161">
        <v>63</v>
      </c>
      <c r="B66" s="180" t="s">
        <v>4685</v>
      </c>
      <c r="C66" s="240" t="s">
        <v>4686</v>
      </c>
      <c r="D66" s="180">
        <v>0.21</v>
      </c>
      <c r="E66" s="837">
        <v>1</v>
      </c>
      <c r="F66" s="836">
        <v>2847.87</v>
      </c>
    </row>
    <row r="67" spans="1:6" s="151" customFormat="1" ht="31.5" x14ac:dyDescent="0.25">
      <c r="A67" s="1162"/>
      <c r="B67" s="180" t="s">
        <v>4687</v>
      </c>
      <c r="C67" s="240" t="s">
        <v>4688</v>
      </c>
      <c r="D67" s="180">
        <v>0.34</v>
      </c>
      <c r="E67" s="837">
        <v>1</v>
      </c>
      <c r="F67" s="836">
        <v>4610.83</v>
      </c>
    </row>
    <row r="68" spans="1:6" s="151" customFormat="1" ht="31.5" x14ac:dyDescent="0.25">
      <c r="A68" s="1162"/>
      <c r="B68" s="180" t="s">
        <v>4689</v>
      </c>
      <c r="C68" s="240" t="s">
        <v>4690</v>
      </c>
      <c r="D68" s="180">
        <v>0.54</v>
      </c>
      <c r="E68" s="837">
        <v>1</v>
      </c>
      <c r="F68" s="836">
        <v>7323.09</v>
      </c>
    </row>
    <row r="69" spans="1:6" s="151" customFormat="1" ht="31.5" x14ac:dyDescent="0.25">
      <c r="A69" s="1162"/>
      <c r="B69" s="180" t="s">
        <v>4691</v>
      </c>
      <c r="C69" s="240" t="s">
        <v>4692</v>
      </c>
      <c r="D69" s="180">
        <v>1.01</v>
      </c>
      <c r="E69" s="837">
        <v>1</v>
      </c>
      <c r="F69" s="836">
        <v>13696.88</v>
      </c>
    </row>
    <row r="70" spans="1:6" s="151" customFormat="1" ht="31.5" x14ac:dyDescent="0.25">
      <c r="A70" s="1162"/>
      <c r="B70" s="180" t="s">
        <v>4693</v>
      </c>
      <c r="C70" s="240" t="s">
        <v>4694</v>
      </c>
      <c r="D70" s="180">
        <v>1.79</v>
      </c>
      <c r="E70" s="837">
        <v>1</v>
      </c>
      <c r="F70" s="836">
        <v>24274.67</v>
      </c>
    </row>
    <row r="71" spans="1:6" s="151" customFormat="1" ht="31.5" x14ac:dyDescent="0.25">
      <c r="A71" s="1163"/>
      <c r="B71" s="180" t="s">
        <v>4695</v>
      </c>
      <c r="C71" s="240" t="s">
        <v>4696</v>
      </c>
      <c r="D71" s="180">
        <v>4.18</v>
      </c>
      <c r="E71" s="837">
        <v>1</v>
      </c>
      <c r="F71" s="836">
        <v>56686.11</v>
      </c>
    </row>
    <row r="72" spans="1:6" s="151" customFormat="1" ht="31.5" x14ac:dyDescent="0.25">
      <c r="A72" s="1161">
        <v>64</v>
      </c>
      <c r="B72" s="180" t="s">
        <v>4697</v>
      </c>
      <c r="C72" s="240" t="s">
        <v>4698</v>
      </c>
      <c r="D72" s="180">
        <v>0.54</v>
      </c>
      <c r="E72" s="837">
        <v>1</v>
      </c>
      <c r="F72" s="836">
        <v>7323.09</v>
      </c>
    </row>
    <row r="73" spans="1:6" s="151" customFormat="1" ht="31.5" x14ac:dyDescent="0.25">
      <c r="A73" s="1162"/>
      <c r="B73" s="180" t="s">
        <v>4699</v>
      </c>
      <c r="C73" s="240" t="s">
        <v>4700</v>
      </c>
      <c r="D73" s="180">
        <v>1.31</v>
      </c>
      <c r="E73" s="837">
        <v>1</v>
      </c>
      <c r="F73" s="836">
        <v>17765.259999999998</v>
      </c>
    </row>
    <row r="74" spans="1:6" s="151" customFormat="1" ht="31.5" x14ac:dyDescent="0.25">
      <c r="A74" s="1162"/>
      <c r="B74" s="180" t="s">
        <v>4701</v>
      </c>
      <c r="C74" s="240" t="s">
        <v>4702</v>
      </c>
      <c r="D74" s="180">
        <v>2.54</v>
      </c>
      <c r="E74" s="837">
        <v>1</v>
      </c>
      <c r="F74" s="836">
        <v>34445.629999999997</v>
      </c>
    </row>
    <row r="75" spans="1:6" s="151" customFormat="1" ht="31.5" x14ac:dyDescent="0.25">
      <c r="A75" s="1162"/>
      <c r="B75" s="180" t="s">
        <v>4703</v>
      </c>
      <c r="C75" s="240" t="s">
        <v>4704</v>
      </c>
      <c r="D75" s="180">
        <v>3.4</v>
      </c>
      <c r="E75" s="837">
        <v>1</v>
      </c>
      <c r="F75" s="836">
        <v>46108.32</v>
      </c>
    </row>
    <row r="76" spans="1:6" s="151" customFormat="1" ht="31.5" x14ac:dyDescent="0.25">
      <c r="A76" s="1162"/>
      <c r="B76" s="180" t="s">
        <v>4705</v>
      </c>
      <c r="C76" s="240" t="s">
        <v>4706</v>
      </c>
      <c r="D76" s="180">
        <v>5.39</v>
      </c>
      <c r="E76" s="837">
        <v>1</v>
      </c>
      <c r="F76" s="836">
        <v>73095.25</v>
      </c>
    </row>
    <row r="77" spans="1:6" s="151" customFormat="1" ht="31.5" x14ac:dyDescent="0.25">
      <c r="A77" s="1163"/>
      <c r="B77" s="180" t="s">
        <v>4707</v>
      </c>
      <c r="C77" s="240" t="s">
        <v>4708</v>
      </c>
      <c r="D77" s="180">
        <v>8.49</v>
      </c>
      <c r="E77" s="837">
        <v>1</v>
      </c>
      <c r="F77" s="836">
        <v>115135.18</v>
      </c>
    </row>
    <row r="78" spans="1:6" s="151" customFormat="1" ht="31.5" x14ac:dyDescent="0.25">
      <c r="A78" s="1161">
        <v>65</v>
      </c>
      <c r="B78" s="180" t="s">
        <v>4709</v>
      </c>
      <c r="C78" s="240" t="s">
        <v>4710</v>
      </c>
      <c r="D78" s="180">
        <v>1.21</v>
      </c>
      <c r="E78" s="837">
        <v>1</v>
      </c>
      <c r="F78" s="836">
        <v>16409.14</v>
      </c>
    </row>
    <row r="79" spans="1:6" s="151" customFormat="1" ht="31.5" x14ac:dyDescent="0.25">
      <c r="A79" s="1162"/>
      <c r="B79" s="180" t="s">
        <v>4711</v>
      </c>
      <c r="C79" s="240" t="s">
        <v>4712</v>
      </c>
      <c r="D79" s="180">
        <v>2.8</v>
      </c>
      <c r="E79" s="837">
        <v>1</v>
      </c>
      <c r="F79" s="836">
        <v>37971.56</v>
      </c>
    </row>
    <row r="80" spans="1:6" s="151" customFormat="1" ht="31.5" x14ac:dyDescent="0.25">
      <c r="A80" s="1162"/>
      <c r="B80" s="180" t="s">
        <v>4713</v>
      </c>
      <c r="C80" s="240" t="s">
        <v>4714</v>
      </c>
      <c r="D80" s="180">
        <v>3.99</v>
      </c>
      <c r="E80" s="837">
        <v>1</v>
      </c>
      <c r="F80" s="836">
        <v>54109.47</v>
      </c>
    </row>
    <row r="81" spans="1:6" s="151" customFormat="1" ht="31.5" x14ac:dyDescent="0.25">
      <c r="A81" s="1163"/>
      <c r="B81" s="180" t="s">
        <v>4715</v>
      </c>
      <c r="C81" s="240" t="s">
        <v>4716</v>
      </c>
      <c r="D81" s="180">
        <v>7.58</v>
      </c>
      <c r="E81" s="837">
        <v>1</v>
      </c>
      <c r="F81" s="836">
        <v>102794.43</v>
      </c>
    </row>
    <row r="82" spans="1:6" s="151" customFormat="1" ht="31.5" x14ac:dyDescent="0.25">
      <c r="A82" s="1161">
        <v>66</v>
      </c>
      <c r="B82" s="180" t="s">
        <v>4717</v>
      </c>
      <c r="C82" s="240" t="s">
        <v>4718</v>
      </c>
      <c r="D82" s="180">
        <v>1.86</v>
      </c>
      <c r="E82" s="837">
        <v>1</v>
      </c>
      <c r="F82" s="836">
        <v>25223.96</v>
      </c>
    </row>
    <row r="83" spans="1:6" s="151" customFormat="1" ht="31.5" x14ac:dyDescent="0.25">
      <c r="A83" s="1162"/>
      <c r="B83" s="180" t="s">
        <v>4719</v>
      </c>
      <c r="C83" s="240" t="s">
        <v>4720</v>
      </c>
      <c r="D83" s="180">
        <v>3.11</v>
      </c>
      <c r="E83" s="837">
        <v>1</v>
      </c>
      <c r="F83" s="836">
        <v>42175.55</v>
      </c>
    </row>
    <row r="84" spans="1:6" s="151" customFormat="1" ht="31.5" x14ac:dyDescent="0.25">
      <c r="A84" s="1162"/>
      <c r="B84" s="180" t="s">
        <v>4721</v>
      </c>
      <c r="C84" s="240" t="s">
        <v>4722</v>
      </c>
      <c r="D84" s="180">
        <v>5.66</v>
      </c>
      <c r="E84" s="837">
        <v>1</v>
      </c>
      <c r="F84" s="836">
        <v>76756.789999999994</v>
      </c>
    </row>
    <row r="85" spans="1:6" s="151" customFormat="1" ht="31.5" x14ac:dyDescent="0.25">
      <c r="A85" s="1163"/>
      <c r="B85" s="180" t="s">
        <v>4723</v>
      </c>
      <c r="C85" s="240" t="s">
        <v>4724</v>
      </c>
      <c r="D85" s="180">
        <v>8.5299999999999994</v>
      </c>
      <c r="E85" s="837">
        <v>1</v>
      </c>
      <c r="F85" s="836">
        <v>115677.63</v>
      </c>
    </row>
    <row r="86" spans="1:6" s="151" customFormat="1" ht="31.5" x14ac:dyDescent="0.25">
      <c r="A86" s="1161">
        <v>67</v>
      </c>
      <c r="B86" s="180" t="s">
        <v>4725</v>
      </c>
      <c r="C86" s="240" t="s">
        <v>4726</v>
      </c>
      <c r="D86" s="180">
        <v>2.67</v>
      </c>
      <c r="E86" s="837">
        <v>1</v>
      </c>
      <c r="F86" s="836">
        <v>36208.589999999997</v>
      </c>
    </row>
    <row r="87" spans="1:6" s="151" customFormat="1" ht="31.5" x14ac:dyDescent="0.25">
      <c r="A87" s="1162"/>
      <c r="B87" s="180" t="s">
        <v>4727</v>
      </c>
      <c r="C87" s="240" t="s">
        <v>4728</v>
      </c>
      <c r="D87" s="180">
        <v>4.26</v>
      </c>
      <c r="E87" s="837">
        <v>1</v>
      </c>
      <c r="F87" s="836">
        <v>57771.01</v>
      </c>
    </row>
    <row r="88" spans="1:6" s="151" customFormat="1" ht="31.5" x14ac:dyDescent="0.25">
      <c r="A88" s="1162"/>
      <c r="B88" s="180" t="s">
        <v>4729</v>
      </c>
      <c r="C88" s="240" t="s">
        <v>4730</v>
      </c>
      <c r="D88" s="180">
        <v>6.5</v>
      </c>
      <c r="E88" s="837">
        <v>1</v>
      </c>
      <c r="F88" s="836">
        <v>88148.26</v>
      </c>
    </row>
    <row r="89" spans="1:6" s="151" customFormat="1" ht="31.5" x14ac:dyDescent="0.25">
      <c r="A89" s="1162"/>
      <c r="B89" s="180" t="s">
        <v>4731</v>
      </c>
      <c r="C89" s="240" t="s">
        <v>4732</v>
      </c>
      <c r="D89" s="180">
        <v>7.8</v>
      </c>
      <c r="E89" s="837">
        <v>1</v>
      </c>
      <c r="F89" s="836">
        <v>105777.91</v>
      </c>
    </row>
    <row r="90" spans="1:6" s="151" customFormat="1" ht="31.5" x14ac:dyDescent="0.25">
      <c r="A90" s="1163"/>
      <c r="B90" s="180" t="s">
        <v>4733</v>
      </c>
      <c r="C90" s="240" t="s">
        <v>4734</v>
      </c>
      <c r="D90" s="180">
        <v>10.51</v>
      </c>
      <c r="E90" s="837">
        <v>1</v>
      </c>
      <c r="F90" s="836">
        <v>142528.95000000001</v>
      </c>
    </row>
    <row r="91" spans="1:6" s="151" customFormat="1" ht="31.5" x14ac:dyDescent="0.25">
      <c r="A91" s="1161">
        <v>68</v>
      </c>
      <c r="B91" s="180" t="s">
        <v>4735</v>
      </c>
      <c r="C91" s="240" t="s">
        <v>4736</v>
      </c>
      <c r="D91" s="180">
        <v>3.83</v>
      </c>
      <c r="E91" s="837">
        <v>1</v>
      </c>
      <c r="F91" s="836">
        <v>51939.66</v>
      </c>
    </row>
    <row r="92" spans="1:6" s="151" customFormat="1" ht="31.5" x14ac:dyDescent="0.25">
      <c r="A92" s="1162"/>
      <c r="B92" s="180" t="s">
        <v>4737</v>
      </c>
      <c r="C92" s="240" t="s">
        <v>4738</v>
      </c>
      <c r="D92" s="180">
        <v>8.7100000000000009</v>
      </c>
      <c r="E92" s="837">
        <v>1</v>
      </c>
      <c r="F92" s="836">
        <v>118118.66</v>
      </c>
    </row>
    <row r="93" spans="1:6" s="151" customFormat="1" ht="31.5" x14ac:dyDescent="0.25">
      <c r="A93" s="1162"/>
      <c r="B93" s="180" t="s">
        <v>4739</v>
      </c>
      <c r="C93" s="240" t="s">
        <v>4740</v>
      </c>
      <c r="D93" s="180">
        <v>11.82</v>
      </c>
      <c r="E93" s="837">
        <v>1</v>
      </c>
      <c r="F93" s="836">
        <v>160294.21</v>
      </c>
    </row>
    <row r="94" spans="1:6" s="151" customFormat="1" ht="31.5" x14ac:dyDescent="0.25">
      <c r="A94" s="1163"/>
      <c r="B94" s="180" t="s">
        <v>4741</v>
      </c>
      <c r="C94" s="240" t="s">
        <v>4742</v>
      </c>
      <c r="D94" s="180">
        <v>14.5</v>
      </c>
      <c r="E94" s="837">
        <v>1</v>
      </c>
      <c r="F94" s="836">
        <v>196638.42</v>
      </c>
    </row>
    <row r="95" spans="1:6" s="151" customFormat="1" ht="31.5" x14ac:dyDescent="0.25">
      <c r="A95" s="1161">
        <v>69</v>
      </c>
      <c r="B95" s="180" t="s">
        <v>4743</v>
      </c>
      <c r="C95" s="240" t="s">
        <v>4744</v>
      </c>
      <c r="D95" s="180">
        <v>5.0599999999999996</v>
      </c>
      <c r="E95" s="837">
        <v>1</v>
      </c>
      <c r="F95" s="836">
        <v>68620.03</v>
      </c>
    </row>
    <row r="96" spans="1:6" s="151" customFormat="1" ht="31.5" x14ac:dyDescent="0.25">
      <c r="A96" s="1162"/>
      <c r="B96" s="180" t="s">
        <v>4745</v>
      </c>
      <c r="C96" s="240" t="s">
        <v>4746</v>
      </c>
      <c r="D96" s="180">
        <v>9.27</v>
      </c>
      <c r="E96" s="837">
        <v>1</v>
      </c>
      <c r="F96" s="836">
        <v>125712.97</v>
      </c>
    </row>
    <row r="97" spans="1:6" s="151" customFormat="1" ht="31.5" x14ac:dyDescent="0.25">
      <c r="A97" s="1162"/>
      <c r="B97" s="180" t="s">
        <v>4747</v>
      </c>
      <c r="C97" s="240" t="s">
        <v>4748</v>
      </c>
      <c r="D97" s="180">
        <v>13.08</v>
      </c>
      <c r="E97" s="837">
        <v>1</v>
      </c>
      <c r="F97" s="836">
        <v>177381.41</v>
      </c>
    </row>
    <row r="98" spans="1:6" s="151" customFormat="1" ht="31.5" x14ac:dyDescent="0.25">
      <c r="A98" s="1163"/>
      <c r="B98" s="180" t="s">
        <v>4749</v>
      </c>
      <c r="C98" s="240" t="s">
        <v>4750</v>
      </c>
      <c r="D98" s="180">
        <v>15.39</v>
      </c>
      <c r="E98" s="837">
        <v>1</v>
      </c>
      <c r="F98" s="836">
        <v>208707.95</v>
      </c>
    </row>
    <row r="99" spans="1:6" s="151" customFormat="1" ht="31.5" x14ac:dyDescent="0.25">
      <c r="A99" s="1161">
        <v>70</v>
      </c>
      <c r="B99" s="180" t="s">
        <v>4751</v>
      </c>
      <c r="C99" s="240" t="s">
        <v>4752</v>
      </c>
      <c r="D99" s="180">
        <v>6.63</v>
      </c>
      <c r="E99" s="837">
        <v>1</v>
      </c>
      <c r="F99" s="836">
        <v>89911.22</v>
      </c>
    </row>
    <row r="100" spans="1:6" s="151" customFormat="1" ht="31.5" x14ac:dyDescent="0.25">
      <c r="A100" s="1162"/>
      <c r="B100" s="180" t="s">
        <v>4753</v>
      </c>
      <c r="C100" s="240" t="s">
        <v>4754</v>
      </c>
      <c r="D100" s="180">
        <v>12.59</v>
      </c>
      <c r="E100" s="837">
        <v>1</v>
      </c>
      <c r="F100" s="836">
        <v>170736.39</v>
      </c>
    </row>
    <row r="101" spans="1:6" s="151" customFormat="1" ht="31.5" x14ac:dyDescent="0.25">
      <c r="A101" s="1162"/>
      <c r="B101" s="180" t="s">
        <v>4755</v>
      </c>
      <c r="C101" s="240" t="s">
        <v>4756</v>
      </c>
      <c r="D101" s="180">
        <v>15.5</v>
      </c>
      <c r="E101" s="837">
        <v>1</v>
      </c>
      <c r="F101" s="836">
        <v>210199.69</v>
      </c>
    </row>
    <row r="102" spans="1:6" s="151" customFormat="1" ht="31.5" x14ac:dyDescent="0.25">
      <c r="A102" s="1163"/>
      <c r="B102" s="180" t="s">
        <v>4757</v>
      </c>
      <c r="C102" s="240" t="s">
        <v>4758</v>
      </c>
      <c r="D102" s="180">
        <v>18.41</v>
      </c>
      <c r="E102" s="837">
        <v>1</v>
      </c>
      <c r="F102" s="836">
        <v>249662.98</v>
      </c>
    </row>
    <row r="103" spans="1:6" s="151" customFormat="1" ht="31.5" x14ac:dyDescent="0.25">
      <c r="A103" s="1161">
        <v>71</v>
      </c>
      <c r="B103" s="180" t="s">
        <v>4759</v>
      </c>
      <c r="C103" s="240" t="s">
        <v>4760</v>
      </c>
      <c r="D103" s="180">
        <v>9.8000000000000007</v>
      </c>
      <c r="E103" s="837">
        <v>1</v>
      </c>
      <c r="F103" s="836">
        <v>132900.45000000001</v>
      </c>
    </row>
    <row r="104" spans="1:6" s="151" customFormat="1" ht="31.5" x14ac:dyDescent="0.25">
      <c r="A104" s="1162"/>
      <c r="B104" s="180" t="s">
        <v>4761</v>
      </c>
      <c r="C104" s="240" t="s">
        <v>4762</v>
      </c>
      <c r="D104" s="180">
        <v>17.670000000000002</v>
      </c>
      <c r="E104" s="837">
        <v>1</v>
      </c>
      <c r="F104" s="836">
        <v>239627.64</v>
      </c>
    </row>
    <row r="105" spans="1:6" s="151" customFormat="1" ht="31.5" x14ac:dyDescent="0.25">
      <c r="A105" s="1163"/>
      <c r="B105" s="180" t="s">
        <v>4763</v>
      </c>
      <c r="C105" s="240" t="s">
        <v>4764</v>
      </c>
      <c r="D105" s="180">
        <v>20.100000000000001</v>
      </c>
      <c r="E105" s="837">
        <v>1</v>
      </c>
      <c r="F105" s="836">
        <v>272581.53000000003</v>
      </c>
    </row>
    <row r="106" spans="1:6" s="151" customFormat="1" ht="31.5" x14ac:dyDescent="0.25">
      <c r="A106" s="1161">
        <v>72</v>
      </c>
      <c r="B106" s="180" t="s">
        <v>4765</v>
      </c>
      <c r="C106" s="240" t="s">
        <v>4766</v>
      </c>
      <c r="D106" s="180">
        <v>9.48</v>
      </c>
      <c r="E106" s="837">
        <v>1</v>
      </c>
      <c r="F106" s="836">
        <v>128560.84</v>
      </c>
    </row>
    <row r="107" spans="1:6" s="151" customFormat="1" ht="31.5" x14ac:dyDescent="0.25">
      <c r="A107" s="1162"/>
      <c r="B107" s="180" t="s">
        <v>4767</v>
      </c>
      <c r="C107" s="240" t="s">
        <v>4768</v>
      </c>
      <c r="D107" s="180">
        <v>19.28</v>
      </c>
      <c r="E107" s="837">
        <v>1</v>
      </c>
      <c r="F107" s="836">
        <v>261461.29</v>
      </c>
    </row>
    <row r="108" spans="1:6" s="151" customFormat="1" ht="31.5" x14ac:dyDescent="0.25">
      <c r="A108" s="1163"/>
      <c r="B108" s="180" t="s">
        <v>4769</v>
      </c>
      <c r="C108" s="240" t="s">
        <v>4770</v>
      </c>
      <c r="D108" s="180">
        <v>21.73</v>
      </c>
      <c r="E108" s="837">
        <v>1</v>
      </c>
      <c r="F108" s="836">
        <v>294686.40000000002</v>
      </c>
    </row>
    <row r="109" spans="1:6" s="151" customFormat="1" ht="31.5" x14ac:dyDescent="0.25">
      <c r="A109" s="1161">
        <v>73</v>
      </c>
      <c r="B109" s="180" t="s">
        <v>4771</v>
      </c>
      <c r="C109" s="240" t="s">
        <v>4772</v>
      </c>
      <c r="D109" s="180">
        <v>16.079999999999998</v>
      </c>
      <c r="E109" s="837">
        <v>1</v>
      </c>
      <c r="F109" s="836">
        <v>218065.22</v>
      </c>
    </row>
    <row r="110" spans="1:6" s="151" customFormat="1" ht="31.5" x14ac:dyDescent="0.25">
      <c r="A110" s="1162"/>
      <c r="B110" s="180" t="s">
        <v>4773</v>
      </c>
      <c r="C110" s="240" t="s">
        <v>4774</v>
      </c>
      <c r="D110" s="180">
        <v>18.53</v>
      </c>
      <c r="E110" s="837">
        <v>1</v>
      </c>
      <c r="F110" s="836">
        <v>251290.33</v>
      </c>
    </row>
    <row r="111" spans="1:6" s="151" customFormat="1" ht="31.5" x14ac:dyDescent="0.25">
      <c r="A111" s="1163"/>
      <c r="B111" s="180" t="s">
        <v>4775</v>
      </c>
      <c r="C111" s="240" t="s">
        <v>4776</v>
      </c>
      <c r="D111" s="180">
        <v>24.67</v>
      </c>
      <c r="E111" s="837">
        <v>1</v>
      </c>
      <c r="F111" s="836">
        <v>334556.53000000003</v>
      </c>
    </row>
    <row r="112" spans="1:6" s="151" customFormat="1" ht="31.5" x14ac:dyDescent="0.25">
      <c r="A112" s="1161">
        <v>74</v>
      </c>
      <c r="B112" s="180" t="s">
        <v>4777</v>
      </c>
      <c r="C112" s="240" t="s">
        <v>4778</v>
      </c>
      <c r="D112" s="180">
        <v>17.68</v>
      </c>
      <c r="E112" s="837">
        <v>1</v>
      </c>
      <c r="F112" s="836">
        <v>239763.25</v>
      </c>
    </row>
    <row r="113" spans="1:6" s="151" customFormat="1" ht="31.5" x14ac:dyDescent="0.25">
      <c r="A113" s="1162"/>
      <c r="B113" s="180" t="s">
        <v>4779</v>
      </c>
      <c r="C113" s="240" t="s">
        <v>4780</v>
      </c>
      <c r="D113" s="180">
        <v>25.27</v>
      </c>
      <c r="E113" s="837">
        <v>1</v>
      </c>
      <c r="F113" s="836">
        <v>342693.29</v>
      </c>
    </row>
    <row r="114" spans="1:6" s="151" customFormat="1" ht="31.5" x14ac:dyDescent="0.25">
      <c r="A114" s="1163"/>
      <c r="B114" s="180" t="s">
        <v>4781</v>
      </c>
      <c r="C114" s="240" t="s">
        <v>4782</v>
      </c>
      <c r="D114" s="180">
        <v>29.32</v>
      </c>
      <c r="E114" s="837">
        <v>1</v>
      </c>
      <c r="F114" s="836">
        <v>397616.44</v>
      </c>
    </row>
    <row r="115" spans="1:6" s="151" customFormat="1" ht="31.5" x14ac:dyDescent="0.25">
      <c r="A115" s="1161">
        <v>75</v>
      </c>
      <c r="B115" s="180" t="s">
        <v>4783</v>
      </c>
      <c r="C115" s="240" t="s">
        <v>4784</v>
      </c>
      <c r="D115" s="180">
        <v>30.88</v>
      </c>
      <c r="E115" s="837">
        <v>1</v>
      </c>
      <c r="F115" s="836">
        <v>418772.02</v>
      </c>
    </row>
    <row r="116" spans="1:6" s="151" customFormat="1" ht="31.5" x14ac:dyDescent="0.25">
      <c r="A116" s="1162"/>
      <c r="B116" s="180" t="s">
        <v>4785</v>
      </c>
      <c r="C116" s="240" t="s">
        <v>4786</v>
      </c>
      <c r="D116" s="180">
        <v>35.4</v>
      </c>
      <c r="E116" s="837">
        <v>1</v>
      </c>
      <c r="F116" s="836">
        <v>480068.96</v>
      </c>
    </row>
    <row r="117" spans="1:6" s="151" customFormat="1" ht="31.5" x14ac:dyDescent="0.25">
      <c r="A117" s="1163"/>
      <c r="B117" s="180" t="s">
        <v>4787</v>
      </c>
      <c r="C117" s="240" t="s">
        <v>4788</v>
      </c>
      <c r="D117" s="180">
        <v>60.58</v>
      </c>
      <c r="E117" s="837">
        <v>1</v>
      </c>
      <c r="F117" s="836">
        <v>821541.74</v>
      </c>
    </row>
    <row r="118" spans="1:6" s="151" customFormat="1" ht="31.5" x14ac:dyDescent="0.25">
      <c r="A118" s="180">
        <v>76</v>
      </c>
      <c r="B118" s="180" t="s">
        <v>1399</v>
      </c>
      <c r="C118" s="240" t="s">
        <v>1952</v>
      </c>
      <c r="D118" s="180">
        <v>2.17</v>
      </c>
      <c r="E118" s="837">
        <v>1</v>
      </c>
      <c r="F118" s="836">
        <f t="shared" ref="F118:F171" si="1">D118*$D$3*E118</f>
        <v>29427.96</v>
      </c>
    </row>
    <row r="119" spans="1:6" s="151" customFormat="1" ht="31.5" x14ac:dyDescent="0.25">
      <c r="A119" s="180">
        <v>77</v>
      </c>
      <c r="B119" s="180" t="s">
        <v>1400</v>
      </c>
      <c r="C119" s="240" t="s">
        <v>1401</v>
      </c>
      <c r="D119" s="180">
        <v>2.5499999999999998</v>
      </c>
      <c r="E119" s="837">
        <v>1</v>
      </c>
      <c r="F119" s="836">
        <f t="shared" si="1"/>
        <v>34581.24</v>
      </c>
    </row>
    <row r="120" spans="1:6" s="151" customFormat="1" ht="47.25" x14ac:dyDescent="0.25">
      <c r="A120" s="180">
        <v>78</v>
      </c>
      <c r="B120" s="180" t="s">
        <v>1968</v>
      </c>
      <c r="C120" s="240" t="s">
        <v>1969</v>
      </c>
      <c r="D120" s="180">
        <v>2.44</v>
      </c>
      <c r="E120" s="837">
        <v>1</v>
      </c>
      <c r="F120" s="836">
        <f t="shared" si="1"/>
        <v>33089.5</v>
      </c>
    </row>
    <row r="121" spans="1:6" s="151" customFormat="1" ht="15.75" x14ac:dyDescent="0.25">
      <c r="A121" s="180">
        <v>79</v>
      </c>
      <c r="B121" s="180" t="s">
        <v>1970</v>
      </c>
      <c r="C121" s="240" t="s">
        <v>346</v>
      </c>
      <c r="D121" s="180">
        <v>7.77</v>
      </c>
      <c r="E121" s="837">
        <v>1</v>
      </c>
      <c r="F121" s="836">
        <f t="shared" si="1"/>
        <v>105371.07</v>
      </c>
    </row>
    <row r="122" spans="1:6" s="151" customFormat="1" ht="31.5" x14ac:dyDescent="0.25">
      <c r="A122" s="180">
        <v>80</v>
      </c>
      <c r="B122" s="180" t="s">
        <v>1971</v>
      </c>
      <c r="C122" s="240" t="s">
        <v>347</v>
      </c>
      <c r="D122" s="180">
        <v>6.3</v>
      </c>
      <c r="E122" s="837">
        <v>1</v>
      </c>
      <c r="F122" s="836">
        <f t="shared" si="1"/>
        <v>85436</v>
      </c>
    </row>
    <row r="123" spans="1:6" s="151" customFormat="1" ht="47.25" x14ac:dyDescent="0.25">
      <c r="A123" s="180">
        <v>81</v>
      </c>
      <c r="B123" s="180" t="s">
        <v>1972</v>
      </c>
      <c r="C123" s="240" t="s">
        <v>816</v>
      </c>
      <c r="D123" s="180">
        <v>14.41</v>
      </c>
      <c r="E123" s="837">
        <v>1</v>
      </c>
      <c r="F123" s="836">
        <f t="shared" si="1"/>
        <v>195417.9</v>
      </c>
    </row>
    <row r="124" spans="1:6" s="151" customFormat="1" ht="15.75" x14ac:dyDescent="0.25">
      <c r="A124" s="180">
        <v>82</v>
      </c>
      <c r="B124" s="180" t="s">
        <v>1402</v>
      </c>
      <c r="C124" s="240" t="s">
        <v>678</v>
      </c>
      <c r="D124" s="180">
        <v>0.74</v>
      </c>
      <c r="E124" s="835">
        <v>0.94</v>
      </c>
      <c r="F124" s="836">
        <f t="shared" si="1"/>
        <v>9433.2199999999993</v>
      </c>
    </row>
    <row r="125" spans="1:6" s="151" customFormat="1" ht="31.5" x14ac:dyDescent="0.25">
      <c r="A125" s="180">
        <v>83</v>
      </c>
      <c r="B125" s="180" t="s">
        <v>1403</v>
      </c>
      <c r="C125" s="240" t="s">
        <v>679</v>
      </c>
      <c r="D125" s="180">
        <v>1.1200000000000001</v>
      </c>
      <c r="E125" s="835">
        <v>0.94</v>
      </c>
      <c r="F125" s="836">
        <f t="shared" si="1"/>
        <v>14277.31</v>
      </c>
    </row>
    <row r="126" spans="1:6" s="151" customFormat="1" ht="31.5" x14ac:dyDescent="0.25">
      <c r="A126" s="180">
        <v>84</v>
      </c>
      <c r="B126" s="180" t="s">
        <v>1404</v>
      </c>
      <c r="C126" s="240" t="s">
        <v>680</v>
      </c>
      <c r="D126" s="180">
        <v>1.66</v>
      </c>
      <c r="E126" s="835">
        <v>0.94</v>
      </c>
      <c r="F126" s="836">
        <f t="shared" si="1"/>
        <v>21161.01</v>
      </c>
    </row>
    <row r="127" spans="1:6" s="151" customFormat="1" ht="31.5" x14ac:dyDescent="0.25">
      <c r="A127" s="180">
        <v>85</v>
      </c>
      <c r="B127" s="180" t="s">
        <v>1405</v>
      </c>
      <c r="C127" s="240" t="s">
        <v>681</v>
      </c>
      <c r="D127" s="180">
        <v>2</v>
      </c>
      <c r="E127" s="835">
        <v>0.94</v>
      </c>
      <c r="F127" s="836">
        <f t="shared" si="1"/>
        <v>25495.19</v>
      </c>
    </row>
    <row r="128" spans="1:6" s="151" customFormat="1" ht="31.5" x14ac:dyDescent="0.25">
      <c r="A128" s="180">
        <v>86</v>
      </c>
      <c r="B128" s="180" t="s">
        <v>1406</v>
      </c>
      <c r="C128" s="240" t="s">
        <v>682</v>
      </c>
      <c r="D128" s="180">
        <v>2.46</v>
      </c>
      <c r="E128" s="835">
        <v>0.94</v>
      </c>
      <c r="F128" s="836">
        <f t="shared" si="1"/>
        <v>31359.08</v>
      </c>
    </row>
    <row r="129" spans="1:6" s="151" customFormat="1" ht="15.75" x14ac:dyDescent="0.25">
      <c r="A129" s="180">
        <v>87</v>
      </c>
      <c r="B129" s="180" t="s">
        <v>1407</v>
      </c>
      <c r="C129" s="240" t="s">
        <v>683</v>
      </c>
      <c r="D129" s="180">
        <v>45.5</v>
      </c>
      <c r="E129" s="835">
        <v>0.94</v>
      </c>
      <c r="F129" s="836">
        <f t="shared" si="1"/>
        <v>580015.52</v>
      </c>
    </row>
    <row r="130" spans="1:6" s="151" customFormat="1" ht="15.75" x14ac:dyDescent="0.25">
      <c r="A130" s="180">
        <v>88</v>
      </c>
      <c r="B130" s="180" t="s">
        <v>1408</v>
      </c>
      <c r="C130" s="240" t="s">
        <v>684</v>
      </c>
      <c r="D130" s="180">
        <v>0.39</v>
      </c>
      <c r="E130" s="835">
        <v>0.94</v>
      </c>
      <c r="F130" s="836">
        <f t="shared" si="1"/>
        <v>4971.5600000000004</v>
      </c>
    </row>
    <row r="131" spans="1:6" s="151" customFormat="1" ht="15.75" x14ac:dyDescent="0.25">
      <c r="A131" s="180">
        <v>89</v>
      </c>
      <c r="B131" s="180" t="s">
        <v>1409</v>
      </c>
      <c r="C131" s="240" t="s">
        <v>229</v>
      </c>
      <c r="D131" s="180">
        <v>0.96</v>
      </c>
      <c r="E131" s="835">
        <v>0.8</v>
      </c>
      <c r="F131" s="836">
        <f t="shared" si="1"/>
        <v>10415.06</v>
      </c>
    </row>
    <row r="132" spans="1:6" s="151" customFormat="1" ht="15.75" x14ac:dyDescent="0.25">
      <c r="A132" s="180">
        <v>90</v>
      </c>
      <c r="B132" s="180" t="s">
        <v>1410</v>
      </c>
      <c r="C132" s="240" t="s">
        <v>230</v>
      </c>
      <c r="D132" s="180">
        <v>1.44</v>
      </c>
      <c r="E132" s="835">
        <v>0.8</v>
      </c>
      <c r="F132" s="836">
        <f t="shared" si="1"/>
        <v>15622.58</v>
      </c>
    </row>
    <row r="133" spans="1:6" s="151" customFormat="1" ht="15.75" x14ac:dyDescent="0.25">
      <c r="A133" s="180">
        <v>91</v>
      </c>
      <c r="B133" s="180" t="s">
        <v>1411</v>
      </c>
      <c r="C133" s="240" t="s">
        <v>231</v>
      </c>
      <c r="D133" s="180">
        <v>1.95</v>
      </c>
      <c r="E133" s="835">
        <v>0.8</v>
      </c>
      <c r="F133" s="836">
        <f t="shared" si="1"/>
        <v>21155.58</v>
      </c>
    </row>
    <row r="134" spans="1:6" s="151" customFormat="1" ht="15.75" x14ac:dyDescent="0.25">
      <c r="A134" s="180">
        <v>92</v>
      </c>
      <c r="B134" s="180" t="s">
        <v>1412</v>
      </c>
      <c r="C134" s="240" t="s">
        <v>232</v>
      </c>
      <c r="D134" s="180">
        <v>2.17</v>
      </c>
      <c r="E134" s="835">
        <v>0.8</v>
      </c>
      <c r="F134" s="836">
        <f t="shared" si="1"/>
        <v>23542.36</v>
      </c>
    </row>
    <row r="135" spans="1:6" s="151" customFormat="1" ht="15.75" x14ac:dyDescent="0.25">
      <c r="A135" s="180">
        <v>93</v>
      </c>
      <c r="B135" s="180" t="s">
        <v>1413</v>
      </c>
      <c r="C135" s="240" t="s">
        <v>233</v>
      </c>
      <c r="D135" s="180">
        <v>3.84</v>
      </c>
      <c r="E135" s="835">
        <v>0.8</v>
      </c>
      <c r="F135" s="836">
        <f t="shared" si="1"/>
        <v>41660.22</v>
      </c>
    </row>
    <row r="136" spans="1:6" s="151" customFormat="1" ht="15.75" x14ac:dyDescent="0.25">
      <c r="A136" s="180">
        <v>94</v>
      </c>
      <c r="B136" s="180" t="s">
        <v>1414</v>
      </c>
      <c r="C136" s="240" t="s">
        <v>685</v>
      </c>
      <c r="D136" s="180">
        <v>2.31</v>
      </c>
      <c r="E136" s="835">
        <v>0.94</v>
      </c>
      <c r="F136" s="836">
        <f t="shared" si="1"/>
        <v>29446.94</v>
      </c>
    </row>
    <row r="137" spans="1:6" s="151" customFormat="1" ht="15.75" x14ac:dyDescent="0.25">
      <c r="A137" s="180">
        <v>95</v>
      </c>
      <c r="B137" s="180" t="s">
        <v>1415</v>
      </c>
      <c r="C137" s="240" t="s">
        <v>686</v>
      </c>
      <c r="D137" s="180">
        <v>0.89</v>
      </c>
      <c r="E137" s="835">
        <v>0.94</v>
      </c>
      <c r="F137" s="836">
        <f t="shared" si="1"/>
        <v>11345.36</v>
      </c>
    </row>
    <row r="138" spans="1:6" s="151" customFormat="1" ht="15.75" x14ac:dyDescent="0.25">
      <c r="A138" s="180">
        <v>96</v>
      </c>
      <c r="B138" s="180" t="s">
        <v>1416</v>
      </c>
      <c r="C138" s="240" t="s">
        <v>687</v>
      </c>
      <c r="D138" s="180">
        <v>0.9</v>
      </c>
      <c r="E138" s="835">
        <v>0.94</v>
      </c>
      <c r="F138" s="836">
        <f t="shared" si="1"/>
        <v>11472.83</v>
      </c>
    </row>
    <row r="139" spans="1:6" s="151" customFormat="1" ht="31.5" x14ac:dyDescent="0.25">
      <c r="A139" s="180">
        <v>97</v>
      </c>
      <c r="B139" s="180" t="s">
        <v>1417</v>
      </c>
      <c r="C139" s="240" t="s">
        <v>688</v>
      </c>
      <c r="D139" s="180">
        <v>1.46</v>
      </c>
      <c r="E139" s="835">
        <v>0.94</v>
      </c>
      <c r="F139" s="836">
        <f t="shared" si="1"/>
        <v>18611.490000000002</v>
      </c>
    </row>
    <row r="140" spans="1:6" s="151" customFormat="1" ht="15.75" x14ac:dyDescent="0.25">
      <c r="A140" s="180">
        <v>98</v>
      </c>
      <c r="B140" s="180" t="s">
        <v>1418</v>
      </c>
      <c r="C140" s="240" t="s">
        <v>393</v>
      </c>
      <c r="D140" s="180">
        <v>1.84</v>
      </c>
      <c r="E140" s="835">
        <v>0.94</v>
      </c>
      <c r="F140" s="836">
        <f t="shared" si="1"/>
        <v>23455.57</v>
      </c>
    </row>
    <row r="141" spans="1:6" s="151" customFormat="1" ht="15.75" x14ac:dyDescent="0.25">
      <c r="A141" s="180">
        <v>99</v>
      </c>
      <c r="B141" s="180" t="s">
        <v>1419</v>
      </c>
      <c r="C141" s="240" t="s">
        <v>397</v>
      </c>
      <c r="D141" s="180">
        <v>2.1800000000000002</v>
      </c>
      <c r="E141" s="835">
        <v>0.94</v>
      </c>
      <c r="F141" s="836">
        <f t="shared" si="1"/>
        <v>27789.75</v>
      </c>
    </row>
    <row r="142" spans="1:6" s="151" customFormat="1" ht="15.75" x14ac:dyDescent="0.25">
      <c r="A142" s="180">
        <v>100</v>
      </c>
      <c r="B142" s="180" t="s">
        <v>1420</v>
      </c>
      <c r="C142" s="240" t="s">
        <v>398</v>
      </c>
      <c r="D142" s="180">
        <v>4.3099999999999996</v>
      </c>
      <c r="E142" s="835">
        <v>0.94</v>
      </c>
      <c r="F142" s="836">
        <f t="shared" si="1"/>
        <v>54942.13</v>
      </c>
    </row>
    <row r="143" spans="1:6" s="151" customFormat="1" ht="31.5" x14ac:dyDescent="0.25">
      <c r="A143" s="180">
        <v>101</v>
      </c>
      <c r="B143" s="180" t="s">
        <v>1421</v>
      </c>
      <c r="C143" s="240" t="s">
        <v>288</v>
      </c>
      <c r="D143" s="180">
        <v>0.98</v>
      </c>
      <c r="E143" s="835">
        <v>0.94</v>
      </c>
      <c r="F143" s="836">
        <f t="shared" si="1"/>
        <v>12492.64</v>
      </c>
    </row>
    <row r="144" spans="1:6" s="151" customFormat="1" ht="15.75" x14ac:dyDescent="0.25">
      <c r="A144" s="180">
        <v>102</v>
      </c>
      <c r="B144" s="180" t="s">
        <v>1422</v>
      </c>
      <c r="C144" s="240" t="s">
        <v>689</v>
      </c>
      <c r="D144" s="180">
        <v>0.74</v>
      </c>
      <c r="E144" s="835">
        <v>0.94</v>
      </c>
      <c r="F144" s="836">
        <f t="shared" si="1"/>
        <v>9433.2199999999993</v>
      </c>
    </row>
    <row r="145" spans="1:6" s="151" customFormat="1" ht="15.75" x14ac:dyDescent="0.25">
      <c r="A145" s="180">
        <v>103</v>
      </c>
      <c r="B145" s="180" t="s">
        <v>1423</v>
      </c>
      <c r="C145" s="240" t="s">
        <v>690</v>
      </c>
      <c r="D145" s="180">
        <v>1.32</v>
      </c>
      <c r="E145" s="835">
        <v>0.94</v>
      </c>
      <c r="F145" s="836">
        <f t="shared" si="1"/>
        <v>16826.82</v>
      </c>
    </row>
    <row r="146" spans="1:6" s="151" customFormat="1" ht="15.75" x14ac:dyDescent="0.25">
      <c r="A146" s="180">
        <v>104</v>
      </c>
      <c r="B146" s="180" t="s">
        <v>1424</v>
      </c>
      <c r="C146" s="240" t="s">
        <v>63</v>
      </c>
      <c r="D146" s="180">
        <v>1.44</v>
      </c>
      <c r="E146" s="835">
        <v>0.94</v>
      </c>
      <c r="F146" s="836">
        <f t="shared" si="1"/>
        <v>18356.54</v>
      </c>
    </row>
    <row r="147" spans="1:6" s="151" customFormat="1" ht="15.75" x14ac:dyDescent="0.25">
      <c r="A147" s="180">
        <v>105</v>
      </c>
      <c r="B147" s="180" t="s">
        <v>1425</v>
      </c>
      <c r="C147" s="240" t="s">
        <v>64</v>
      </c>
      <c r="D147" s="180">
        <v>1.69</v>
      </c>
      <c r="E147" s="835">
        <v>0.94</v>
      </c>
      <c r="F147" s="836">
        <f t="shared" si="1"/>
        <v>21543.43</v>
      </c>
    </row>
    <row r="148" spans="1:6" s="151" customFormat="1" ht="15.75" x14ac:dyDescent="0.25">
      <c r="A148" s="180">
        <v>106</v>
      </c>
      <c r="B148" s="180" t="s">
        <v>1426</v>
      </c>
      <c r="C148" s="240" t="s">
        <v>65</v>
      </c>
      <c r="D148" s="180">
        <v>2.4900000000000002</v>
      </c>
      <c r="E148" s="835">
        <v>0.94</v>
      </c>
      <c r="F148" s="836">
        <f t="shared" si="1"/>
        <v>31741.51</v>
      </c>
    </row>
    <row r="149" spans="1:6" s="151" customFormat="1" ht="15.75" x14ac:dyDescent="0.25">
      <c r="A149" s="180">
        <v>107</v>
      </c>
      <c r="B149" s="180" t="s">
        <v>1427</v>
      </c>
      <c r="C149" s="240" t="s">
        <v>691</v>
      </c>
      <c r="D149" s="180">
        <v>1.05</v>
      </c>
      <c r="E149" s="835">
        <v>0.94</v>
      </c>
      <c r="F149" s="836">
        <f t="shared" si="1"/>
        <v>13384.97</v>
      </c>
    </row>
    <row r="150" spans="1:6" s="151" customFormat="1" ht="31.5" x14ac:dyDescent="0.25">
      <c r="A150" s="180">
        <v>108</v>
      </c>
      <c r="B150" s="180" t="s">
        <v>1428</v>
      </c>
      <c r="C150" s="240" t="s">
        <v>692</v>
      </c>
      <c r="D150" s="180">
        <v>0.8</v>
      </c>
      <c r="E150" s="835">
        <v>0.94</v>
      </c>
      <c r="F150" s="836">
        <f t="shared" si="1"/>
        <v>10198.08</v>
      </c>
    </row>
    <row r="151" spans="1:6" s="151" customFormat="1" ht="15.75" x14ac:dyDescent="0.25">
      <c r="A151" s="180">
        <v>109</v>
      </c>
      <c r="B151" s="180" t="s">
        <v>1429</v>
      </c>
      <c r="C151" s="240" t="s">
        <v>693</v>
      </c>
      <c r="D151" s="180">
        <v>2.1800000000000002</v>
      </c>
      <c r="E151" s="835">
        <v>0.94</v>
      </c>
      <c r="F151" s="836">
        <f t="shared" si="1"/>
        <v>27789.75</v>
      </c>
    </row>
    <row r="152" spans="1:6" s="151" customFormat="1" ht="15.75" x14ac:dyDescent="0.25">
      <c r="A152" s="180">
        <v>110</v>
      </c>
      <c r="B152" s="180" t="s">
        <v>1430</v>
      </c>
      <c r="C152" s="240" t="s">
        <v>69</v>
      </c>
      <c r="D152" s="180">
        <v>2.58</v>
      </c>
      <c r="E152" s="835">
        <v>0.94</v>
      </c>
      <c r="F152" s="836">
        <f t="shared" si="1"/>
        <v>32888.79</v>
      </c>
    </row>
    <row r="153" spans="1:6" s="151" customFormat="1" ht="15.75" x14ac:dyDescent="0.25">
      <c r="A153" s="180">
        <v>111</v>
      </c>
      <c r="B153" s="180" t="s">
        <v>1431</v>
      </c>
      <c r="C153" s="240" t="s">
        <v>32</v>
      </c>
      <c r="D153" s="180">
        <v>1.97</v>
      </c>
      <c r="E153" s="835">
        <v>0.94</v>
      </c>
      <c r="F153" s="836">
        <f t="shared" si="1"/>
        <v>25112.76</v>
      </c>
    </row>
    <row r="154" spans="1:6" s="151" customFormat="1" ht="15.75" x14ac:dyDescent="0.25">
      <c r="A154" s="180">
        <v>112</v>
      </c>
      <c r="B154" s="180" t="s">
        <v>1432</v>
      </c>
      <c r="C154" s="240" t="s">
        <v>33</v>
      </c>
      <c r="D154" s="180">
        <v>2.04</v>
      </c>
      <c r="E154" s="835">
        <v>0.94</v>
      </c>
      <c r="F154" s="836">
        <f t="shared" si="1"/>
        <v>26005.09</v>
      </c>
    </row>
    <row r="155" spans="1:6" s="151" customFormat="1" ht="15.75" customHeight="1" x14ac:dyDescent="0.25">
      <c r="A155" s="180">
        <v>113</v>
      </c>
      <c r="B155" s="180" t="s">
        <v>1433</v>
      </c>
      <c r="C155" s="240" t="s">
        <v>572</v>
      </c>
      <c r="D155" s="180">
        <v>2.95</v>
      </c>
      <c r="E155" s="835">
        <v>0.94</v>
      </c>
      <c r="F155" s="836">
        <f t="shared" si="1"/>
        <v>37605.4</v>
      </c>
    </row>
    <row r="156" spans="1:6" s="151" customFormat="1" ht="15.75" customHeight="1" x14ac:dyDescent="0.25">
      <c r="A156" s="180">
        <v>114</v>
      </c>
      <c r="B156" s="180" t="s">
        <v>1434</v>
      </c>
      <c r="C156" s="240" t="s">
        <v>694</v>
      </c>
      <c r="D156" s="180">
        <v>0.89</v>
      </c>
      <c r="E156" s="835">
        <v>0.94</v>
      </c>
      <c r="F156" s="836">
        <f t="shared" si="1"/>
        <v>11345.36</v>
      </c>
    </row>
    <row r="157" spans="1:6" s="151" customFormat="1" ht="15.75" customHeight="1" x14ac:dyDescent="0.25">
      <c r="A157" s="180">
        <v>115</v>
      </c>
      <c r="B157" s="180" t="s">
        <v>1435</v>
      </c>
      <c r="C157" s="240" t="s">
        <v>576</v>
      </c>
      <c r="D157" s="180">
        <v>0.75</v>
      </c>
      <c r="E157" s="835">
        <v>0.94</v>
      </c>
      <c r="F157" s="836">
        <f t="shared" si="1"/>
        <v>9560.7000000000007</v>
      </c>
    </row>
    <row r="158" spans="1:6" s="151" customFormat="1" ht="15.75" x14ac:dyDescent="0.25">
      <c r="A158" s="180">
        <v>116</v>
      </c>
      <c r="B158" s="180" t="s">
        <v>1436</v>
      </c>
      <c r="C158" s="240" t="s">
        <v>577</v>
      </c>
      <c r="D158" s="180">
        <v>1</v>
      </c>
      <c r="E158" s="835">
        <v>0.94</v>
      </c>
      <c r="F158" s="836">
        <f t="shared" si="1"/>
        <v>12747.59</v>
      </c>
    </row>
    <row r="159" spans="1:6" s="151" customFormat="1" ht="15.75" x14ac:dyDescent="0.25">
      <c r="A159" s="180">
        <v>117</v>
      </c>
      <c r="B159" s="180" t="s">
        <v>1437</v>
      </c>
      <c r="C159" s="240" t="s">
        <v>578</v>
      </c>
      <c r="D159" s="180">
        <v>4.34</v>
      </c>
      <c r="E159" s="835">
        <v>0.94</v>
      </c>
      <c r="F159" s="836">
        <f t="shared" si="1"/>
        <v>55324.56</v>
      </c>
    </row>
    <row r="160" spans="1:6" s="151" customFormat="1" ht="15.75" x14ac:dyDescent="0.25">
      <c r="A160" s="180">
        <v>118</v>
      </c>
      <c r="B160" s="180" t="s">
        <v>1438</v>
      </c>
      <c r="C160" s="240" t="s">
        <v>695</v>
      </c>
      <c r="D160" s="180">
        <v>1.29</v>
      </c>
      <c r="E160" s="835">
        <v>0.94</v>
      </c>
      <c r="F160" s="836">
        <f t="shared" si="1"/>
        <v>16444.400000000001</v>
      </c>
    </row>
    <row r="161" spans="1:6" s="151" customFormat="1" ht="15.75" x14ac:dyDescent="0.25">
      <c r="A161" s="180">
        <v>119</v>
      </c>
      <c r="B161" s="180" t="s">
        <v>1439</v>
      </c>
      <c r="C161" s="240" t="s">
        <v>696</v>
      </c>
      <c r="D161" s="180">
        <v>2.6</v>
      </c>
      <c r="E161" s="835">
        <v>0.94</v>
      </c>
      <c r="F161" s="836">
        <f t="shared" si="1"/>
        <v>33143.74</v>
      </c>
    </row>
    <row r="162" spans="1:6" s="151" customFormat="1" ht="15.75" x14ac:dyDescent="0.25">
      <c r="A162" s="180">
        <v>120</v>
      </c>
      <c r="B162" s="180" t="s">
        <v>1440</v>
      </c>
      <c r="C162" s="240" t="s">
        <v>186</v>
      </c>
      <c r="D162" s="180">
        <v>2.11</v>
      </c>
      <c r="E162" s="835">
        <v>0.94</v>
      </c>
      <c r="F162" s="836">
        <f t="shared" si="1"/>
        <v>26897.42</v>
      </c>
    </row>
    <row r="163" spans="1:6" s="151" customFormat="1" ht="15.75" x14ac:dyDescent="0.25">
      <c r="A163" s="180">
        <v>121</v>
      </c>
      <c r="B163" s="180" t="s">
        <v>1441</v>
      </c>
      <c r="C163" s="240" t="s">
        <v>187</v>
      </c>
      <c r="D163" s="180">
        <v>3.55</v>
      </c>
      <c r="E163" s="835">
        <v>0.94</v>
      </c>
      <c r="F163" s="836">
        <f t="shared" si="1"/>
        <v>45253.96</v>
      </c>
    </row>
    <row r="164" spans="1:6" s="151" customFormat="1" ht="15.75" x14ac:dyDescent="0.25">
      <c r="A164" s="180">
        <v>122</v>
      </c>
      <c r="B164" s="180" t="s">
        <v>1442</v>
      </c>
      <c r="C164" s="240" t="s">
        <v>189</v>
      </c>
      <c r="D164" s="180">
        <v>1.57</v>
      </c>
      <c r="E164" s="835">
        <v>0.94</v>
      </c>
      <c r="F164" s="836">
        <f t="shared" si="1"/>
        <v>20013.72</v>
      </c>
    </row>
    <row r="165" spans="1:6" s="151" customFormat="1" ht="15.75" x14ac:dyDescent="0.25">
      <c r="A165" s="180">
        <v>123</v>
      </c>
      <c r="B165" s="180" t="s">
        <v>1443</v>
      </c>
      <c r="C165" s="240" t="s">
        <v>190</v>
      </c>
      <c r="D165" s="180">
        <v>2.2599999999999998</v>
      </c>
      <c r="E165" s="835">
        <v>0.94</v>
      </c>
      <c r="F165" s="836">
        <f t="shared" si="1"/>
        <v>28809.56</v>
      </c>
    </row>
    <row r="166" spans="1:6" s="151" customFormat="1" ht="15.75" x14ac:dyDescent="0.25">
      <c r="A166" s="180">
        <v>124</v>
      </c>
      <c r="B166" s="180" t="s">
        <v>1444</v>
      </c>
      <c r="C166" s="240" t="s">
        <v>191</v>
      </c>
      <c r="D166" s="180">
        <v>3.24</v>
      </c>
      <c r="E166" s="835">
        <v>0.94</v>
      </c>
      <c r="F166" s="836">
        <f t="shared" si="1"/>
        <v>41302.199999999997</v>
      </c>
    </row>
    <row r="167" spans="1:6" s="151" customFormat="1" ht="15.75" x14ac:dyDescent="0.25">
      <c r="A167" s="180">
        <v>125</v>
      </c>
      <c r="B167" s="180" t="s">
        <v>1445</v>
      </c>
      <c r="C167" s="240" t="s">
        <v>840</v>
      </c>
      <c r="D167" s="180">
        <v>1.7</v>
      </c>
      <c r="E167" s="835">
        <v>0.94</v>
      </c>
      <c r="F167" s="836">
        <f t="shared" si="1"/>
        <v>21670.91</v>
      </c>
    </row>
    <row r="168" spans="1:6" s="151" customFormat="1" ht="15.75" x14ac:dyDescent="0.25">
      <c r="A168" s="180">
        <v>126</v>
      </c>
      <c r="B168" s="180" t="s">
        <v>1446</v>
      </c>
      <c r="C168" s="240" t="s">
        <v>192</v>
      </c>
      <c r="D168" s="180">
        <v>2.06</v>
      </c>
      <c r="E168" s="835">
        <v>0.94</v>
      </c>
      <c r="F168" s="836">
        <f t="shared" si="1"/>
        <v>26260.04</v>
      </c>
    </row>
    <row r="169" spans="1:6" s="151" customFormat="1" ht="15.75" x14ac:dyDescent="0.25">
      <c r="A169" s="180">
        <v>127</v>
      </c>
      <c r="B169" s="180" t="s">
        <v>1447</v>
      </c>
      <c r="C169" s="240" t="s">
        <v>193</v>
      </c>
      <c r="D169" s="180">
        <v>2.17</v>
      </c>
      <c r="E169" s="835">
        <v>0.94</v>
      </c>
      <c r="F169" s="836">
        <f t="shared" si="1"/>
        <v>27662.28</v>
      </c>
    </row>
    <row r="170" spans="1:6" s="151" customFormat="1" ht="15.75" x14ac:dyDescent="0.25">
      <c r="A170" s="180">
        <v>128</v>
      </c>
      <c r="B170" s="180" t="s">
        <v>1448</v>
      </c>
      <c r="C170" s="240" t="s">
        <v>697</v>
      </c>
      <c r="D170" s="180">
        <v>1.1000000000000001</v>
      </c>
      <c r="E170" s="835">
        <v>0.94</v>
      </c>
      <c r="F170" s="836">
        <f t="shared" si="1"/>
        <v>14022.35</v>
      </c>
    </row>
    <row r="171" spans="1:6" s="151" customFormat="1" ht="31.5" x14ac:dyDescent="0.25">
      <c r="A171" s="180">
        <v>129</v>
      </c>
      <c r="B171" s="180" t="s">
        <v>1449</v>
      </c>
      <c r="C171" s="240" t="s">
        <v>297</v>
      </c>
      <c r="D171" s="180">
        <v>0.88</v>
      </c>
      <c r="E171" s="835">
        <v>0.94</v>
      </c>
      <c r="F171" s="836">
        <f t="shared" si="1"/>
        <v>11217.88</v>
      </c>
    </row>
    <row r="172" spans="1:6" s="151" customFormat="1" ht="15.75" x14ac:dyDescent="0.25">
      <c r="A172" s="180">
        <v>130</v>
      </c>
      <c r="B172" s="180" t="s">
        <v>1450</v>
      </c>
      <c r="C172" s="240" t="s">
        <v>202</v>
      </c>
      <c r="D172" s="180">
        <v>0.92</v>
      </c>
      <c r="E172" s="835">
        <v>0.94</v>
      </c>
      <c r="F172" s="836">
        <f t="shared" ref="F172:F202" si="2">D172*$D$3*E172</f>
        <v>11727.79</v>
      </c>
    </row>
    <row r="173" spans="1:6" s="151" customFormat="1" ht="15.75" x14ac:dyDescent="0.25">
      <c r="A173" s="180">
        <v>131</v>
      </c>
      <c r="B173" s="180" t="s">
        <v>1451</v>
      </c>
      <c r="C173" s="240" t="s">
        <v>225</v>
      </c>
      <c r="D173" s="180">
        <v>1.56</v>
      </c>
      <c r="E173" s="835">
        <v>0.94</v>
      </c>
      <c r="F173" s="836">
        <f t="shared" si="2"/>
        <v>19886.25</v>
      </c>
    </row>
    <row r="174" spans="1:6" s="151" customFormat="1" ht="15.75" x14ac:dyDescent="0.25">
      <c r="A174" s="180">
        <v>132</v>
      </c>
      <c r="B174" s="180" t="s">
        <v>1452</v>
      </c>
      <c r="C174" s="240" t="s">
        <v>698</v>
      </c>
      <c r="D174" s="180">
        <v>1.08</v>
      </c>
      <c r="E174" s="835">
        <v>0.94</v>
      </c>
      <c r="F174" s="836">
        <f t="shared" si="2"/>
        <v>13767.4</v>
      </c>
    </row>
    <row r="175" spans="1:6" s="151" customFormat="1" ht="47.25" x14ac:dyDescent="0.25">
      <c r="A175" s="180">
        <v>133</v>
      </c>
      <c r="B175" s="180" t="s">
        <v>1453</v>
      </c>
      <c r="C175" s="240" t="s">
        <v>699</v>
      </c>
      <c r="D175" s="180">
        <v>1.41</v>
      </c>
      <c r="E175" s="835">
        <v>0.94</v>
      </c>
      <c r="F175" s="836">
        <f t="shared" si="2"/>
        <v>17974.11</v>
      </c>
    </row>
    <row r="176" spans="1:6" s="151" customFormat="1" ht="15.75" x14ac:dyDescent="0.25">
      <c r="A176" s="180">
        <v>134</v>
      </c>
      <c r="B176" s="180" t="s">
        <v>1454</v>
      </c>
      <c r="C176" s="240" t="s">
        <v>533</v>
      </c>
      <c r="D176" s="180">
        <v>2.58</v>
      </c>
      <c r="E176" s="835">
        <v>0.94</v>
      </c>
      <c r="F176" s="836">
        <f t="shared" si="2"/>
        <v>32888.79</v>
      </c>
    </row>
    <row r="177" spans="1:6" s="151" customFormat="1" ht="31.5" x14ac:dyDescent="0.25">
      <c r="A177" s="180">
        <v>135</v>
      </c>
      <c r="B177" s="180" t="s">
        <v>1455</v>
      </c>
      <c r="C177" s="240" t="s">
        <v>700</v>
      </c>
      <c r="D177" s="180">
        <v>12.27</v>
      </c>
      <c r="E177" s="835">
        <v>0.94</v>
      </c>
      <c r="F177" s="836">
        <f t="shared" si="2"/>
        <v>156412.98000000001</v>
      </c>
    </row>
    <row r="178" spans="1:6" s="151" customFormat="1" ht="15.75" x14ac:dyDescent="0.25">
      <c r="A178" s="180">
        <v>136</v>
      </c>
      <c r="B178" s="180" t="s">
        <v>1456</v>
      </c>
      <c r="C178" s="240" t="s">
        <v>648</v>
      </c>
      <c r="D178" s="180">
        <v>7.86</v>
      </c>
      <c r="E178" s="835">
        <v>0.8</v>
      </c>
      <c r="F178" s="836">
        <f t="shared" si="2"/>
        <v>85273.27</v>
      </c>
    </row>
    <row r="179" spans="1:6" s="151" customFormat="1" ht="31.5" x14ac:dyDescent="0.25">
      <c r="A179" s="180">
        <v>137</v>
      </c>
      <c r="B179" s="180" t="s">
        <v>1457</v>
      </c>
      <c r="C179" s="240" t="s">
        <v>701</v>
      </c>
      <c r="D179" s="180">
        <v>0.56000000000000005</v>
      </c>
      <c r="E179" s="835">
        <v>0.94</v>
      </c>
      <c r="F179" s="836">
        <f t="shared" si="2"/>
        <v>7138.65</v>
      </c>
    </row>
    <row r="180" spans="1:6" s="151" customFormat="1" ht="31.5" x14ac:dyDescent="0.25">
      <c r="A180" s="180">
        <v>138</v>
      </c>
      <c r="B180" s="180" t="s">
        <v>1458</v>
      </c>
      <c r="C180" s="240" t="s">
        <v>702</v>
      </c>
      <c r="D180" s="180">
        <v>0.46</v>
      </c>
      <c r="E180" s="835">
        <v>0.94</v>
      </c>
      <c r="F180" s="836">
        <f t="shared" si="2"/>
        <v>5863.89</v>
      </c>
    </row>
    <row r="181" spans="1:6" s="151" customFormat="1" ht="31.5" x14ac:dyDescent="0.25">
      <c r="A181" s="1158">
        <v>139</v>
      </c>
      <c r="B181" s="830" t="s">
        <v>4169</v>
      </c>
      <c r="C181" s="831" t="s">
        <v>4154</v>
      </c>
      <c r="D181" s="180">
        <v>1.33</v>
      </c>
      <c r="E181" s="180">
        <v>0.94</v>
      </c>
      <c r="F181" s="838">
        <f>D181*$D$3*E181</f>
        <v>16954.3</v>
      </c>
    </row>
    <row r="182" spans="1:6" s="151" customFormat="1" ht="31.5" x14ac:dyDescent="0.25">
      <c r="A182" s="1159"/>
      <c r="B182" s="830" t="s">
        <v>4170</v>
      </c>
      <c r="C182" s="831" t="s">
        <v>4156</v>
      </c>
      <c r="D182" s="180">
        <v>2.04</v>
      </c>
      <c r="E182" s="180">
        <v>0.94</v>
      </c>
      <c r="F182" s="838">
        <f t="shared" ref="F182:F188" si="3">D182*$D$3*E182</f>
        <v>26005.09</v>
      </c>
    </row>
    <row r="183" spans="1:6" s="151" customFormat="1" ht="31.5" x14ac:dyDescent="0.25">
      <c r="A183" s="1159"/>
      <c r="B183" s="830" t="s">
        <v>4171</v>
      </c>
      <c r="C183" s="831" t="s">
        <v>4158</v>
      </c>
      <c r="D183" s="180">
        <v>3.53</v>
      </c>
      <c r="E183" s="180">
        <v>0.94</v>
      </c>
      <c r="F183" s="838">
        <f t="shared" si="3"/>
        <v>44999.01</v>
      </c>
    </row>
    <row r="184" spans="1:6" s="151" customFormat="1" ht="31.5" x14ac:dyDescent="0.25">
      <c r="A184" s="1159"/>
      <c r="B184" s="830" t="s">
        <v>4172</v>
      </c>
      <c r="C184" s="831" t="s">
        <v>4160</v>
      </c>
      <c r="D184" s="180">
        <v>5.26</v>
      </c>
      <c r="E184" s="180">
        <v>0.94</v>
      </c>
      <c r="F184" s="838">
        <f t="shared" si="3"/>
        <v>67052.34</v>
      </c>
    </row>
    <row r="185" spans="1:6" s="151" customFormat="1" ht="31.5" x14ac:dyDescent="0.25">
      <c r="A185" s="1159"/>
      <c r="B185" s="830" t="s">
        <v>4173</v>
      </c>
      <c r="C185" s="831" t="s">
        <v>4162</v>
      </c>
      <c r="D185" s="180">
        <v>6.82</v>
      </c>
      <c r="E185" s="180">
        <v>0.94</v>
      </c>
      <c r="F185" s="838">
        <f t="shared" si="3"/>
        <v>86938.59</v>
      </c>
    </row>
    <row r="186" spans="1:6" s="151" customFormat="1" ht="31.5" x14ac:dyDescent="0.25">
      <c r="A186" s="1159"/>
      <c r="B186" s="830" t="s">
        <v>4174</v>
      </c>
      <c r="C186" s="831" t="s">
        <v>4164</v>
      </c>
      <c r="D186" s="180">
        <v>8.32</v>
      </c>
      <c r="E186" s="180">
        <v>0.94</v>
      </c>
      <c r="F186" s="838">
        <f t="shared" si="3"/>
        <v>106059.98</v>
      </c>
    </row>
    <row r="187" spans="1:6" s="151" customFormat="1" ht="31.5" x14ac:dyDescent="0.25">
      <c r="A187" s="1159"/>
      <c r="B187" s="830" t="s">
        <v>4175</v>
      </c>
      <c r="C187" s="831" t="s">
        <v>4166</v>
      </c>
      <c r="D187" s="180">
        <v>10.199999999999999</v>
      </c>
      <c r="E187" s="180">
        <v>0.94</v>
      </c>
      <c r="F187" s="838">
        <f t="shared" si="3"/>
        <v>130025.46</v>
      </c>
    </row>
    <row r="188" spans="1:6" s="151" customFormat="1" ht="31.5" x14ac:dyDescent="0.25">
      <c r="A188" s="1160"/>
      <c r="B188" s="830" t="s">
        <v>4176</v>
      </c>
      <c r="C188" s="831" t="s">
        <v>4168</v>
      </c>
      <c r="D188" s="180">
        <v>16.940000000000001</v>
      </c>
      <c r="E188" s="180">
        <v>0.94</v>
      </c>
      <c r="F188" s="838">
        <f t="shared" si="3"/>
        <v>215944.24</v>
      </c>
    </row>
    <row r="189" spans="1:6" s="151" customFormat="1" ht="15.75" x14ac:dyDescent="0.25">
      <c r="A189" s="180">
        <v>140</v>
      </c>
      <c r="B189" s="180" t="s">
        <v>1459</v>
      </c>
      <c r="C189" s="240" t="s">
        <v>493</v>
      </c>
      <c r="D189" s="180">
        <v>7.4</v>
      </c>
      <c r="E189" s="835">
        <v>0.94</v>
      </c>
      <c r="F189" s="836">
        <f t="shared" si="2"/>
        <v>94332.19</v>
      </c>
    </row>
    <row r="190" spans="1:6" s="151" customFormat="1" ht="15.75" x14ac:dyDescent="0.25">
      <c r="A190" s="180">
        <v>141</v>
      </c>
      <c r="B190" s="180" t="s">
        <v>1460</v>
      </c>
      <c r="C190" s="240" t="s">
        <v>343</v>
      </c>
      <c r="D190" s="180">
        <v>0.4</v>
      </c>
      <c r="E190" s="835">
        <v>0.94</v>
      </c>
      <c r="F190" s="836">
        <f t="shared" si="2"/>
        <v>5099.04</v>
      </c>
    </row>
    <row r="191" spans="1:6" s="151" customFormat="1" ht="31.5" x14ac:dyDescent="0.25">
      <c r="A191" s="180">
        <v>142</v>
      </c>
      <c r="B191" s="180" t="s">
        <v>1461</v>
      </c>
      <c r="C191" s="240" t="s">
        <v>841</v>
      </c>
      <c r="D191" s="180">
        <v>1.61</v>
      </c>
      <c r="E191" s="835">
        <v>0.94</v>
      </c>
      <c r="F191" s="836">
        <f t="shared" si="2"/>
        <v>20523.63</v>
      </c>
    </row>
    <row r="192" spans="1:6" s="151" customFormat="1" ht="31.5" x14ac:dyDescent="0.25">
      <c r="A192" s="180">
        <v>143</v>
      </c>
      <c r="B192" s="180" t="s">
        <v>1462</v>
      </c>
      <c r="C192" s="240" t="s">
        <v>842</v>
      </c>
      <c r="D192" s="180">
        <v>1.94</v>
      </c>
      <c r="E192" s="835">
        <v>0.94</v>
      </c>
      <c r="F192" s="836">
        <f t="shared" si="2"/>
        <v>24730.33</v>
      </c>
    </row>
    <row r="193" spans="1:6" s="151" customFormat="1" ht="31.5" x14ac:dyDescent="0.25">
      <c r="A193" s="180">
        <v>144</v>
      </c>
      <c r="B193" s="180" t="s">
        <v>1463</v>
      </c>
      <c r="C193" s="240" t="s">
        <v>843</v>
      </c>
      <c r="D193" s="180">
        <v>1.52</v>
      </c>
      <c r="E193" s="835">
        <v>0.94</v>
      </c>
      <c r="F193" s="836">
        <f t="shared" si="2"/>
        <v>19376.34</v>
      </c>
    </row>
    <row r="194" spans="1:6" s="151" customFormat="1" ht="31.5" x14ac:dyDescent="0.25">
      <c r="A194" s="180">
        <v>145</v>
      </c>
      <c r="B194" s="180" t="s">
        <v>1464</v>
      </c>
      <c r="C194" s="240" t="s">
        <v>844</v>
      </c>
      <c r="D194" s="180">
        <v>1.82</v>
      </c>
      <c r="E194" s="835">
        <v>0.94</v>
      </c>
      <c r="F194" s="836">
        <f t="shared" si="2"/>
        <v>23200.62</v>
      </c>
    </row>
    <row r="195" spans="1:6" s="151" customFormat="1" ht="15.75" x14ac:dyDescent="0.25">
      <c r="A195" s="180">
        <v>146</v>
      </c>
      <c r="B195" s="180" t="s">
        <v>1465</v>
      </c>
      <c r="C195" s="240" t="s">
        <v>916</v>
      </c>
      <c r="D195" s="180">
        <v>1.39</v>
      </c>
      <c r="E195" s="835">
        <v>0.94</v>
      </c>
      <c r="F195" s="836">
        <f t="shared" si="2"/>
        <v>17719.16</v>
      </c>
    </row>
    <row r="196" spans="1:6" s="152" customFormat="1" ht="15.75" x14ac:dyDescent="0.25">
      <c r="A196" s="180">
        <v>147</v>
      </c>
      <c r="B196" s="180" t="s">
        <v>1466</v>
      </c>
      <c r="C196" s="240" t="s">
        <v>914</v>
      </c>
      <c r="D196" s="180">
        <v>1.67</v>
      </c>
      <c r="E196" s="835">
        <v>0.94</v>
      </c>
      <c r="F196" s="836">
        <f t="shared" si="2"/>
        <v>21288.48</v>
      </c>
    </row>
    <row r="197" spans="1:6" s="151" customFormat="1" ht="14.25" customHeight="1" x14ac:dyDescent="0.25">
      <c r="A197" s="180">
        <v>148</v>
      </c>
      <c r="B197" s="180" t="s">
        <v>1467</v>
      </c>
      <c r="C197" s="240" t="s">
        <v>1468</v>
      </c>
      <c r="D197" s="180">
        <v>0.85</v>
      </c>
      <c r="E197" s="837">
        <v>1</v>
      </c>
      <c r="F197" s="836">
        <f t="shared" si="2"/>
        <v>11527.08</v>
      </c>
    </row>
    <row r="198" spans="1:6" s="151" customFormat="1" ht="15" customHeight="1" x14ac:dyDescent="0.25">
      <c r="A198" s="180">
        <v>149</v>
      </c>
      <c r="B198" s="180" t="s">
        <v>1469</v>
      </c>
      <c r="C198" s="240" t="s">
        <v>1330</v>
      </c>
      <c r="D198" s="180">
        <v>1.0900000000000001</v>
      </c>
      <c r="E198" s="837">
        <v>1</v>
      </c>
      <c r="F198" s="836">
        <f t="shared" si="2"/>
        <v>14781.78</v>
      </c>
    </row>
    <row r="199" spans="1:6" s="151" customFormat="1" ht="15.75" customHeight="1" x14ac:dyDescent="0.25">
      <c r="A199" s="180">
        <v>150</v>
      </c>
      <c r="B199" s="180" t="s">
        <v>1470</v>
      </c>
      <c r="C199" s="240" t="s">
        <v>603</v>
      </c>
      <c r="D199" s="180">
        <v>1.5</v>
      </c>
      <c r="E199" s="835">
        <v>0.94</v>
      </c>
      <c r="F199" s="836">
        <f t="shared" si="2"/>
        <v>19121.39</v>
      </c>
    </row>
    <row r="200" spans="1:6" s="151" customFormat="1" ht="31.5" x14ac:dyDescent="0.25">
      <c r="A200" s="180">
        <v>151</v>
      </c>
      <c r="B200" s="180" t="s">
        <v>1471</v>
      </c>
      <c r="C200" s="240" t="s">
        <v>703</v>
      </c>
      <c r="D200" s="180">
        <v>1.8</v>
      </c>
      <c r="E200" s="835">
        <v>0.94</v>
      </c>
      <c r="F200" s="836">
        <f t="shared" si="2"/>
        <v>22945.67</v>
      </c>
    </row>
    <row r="201" spans="1:6" s="151" customFormat="1" ht="15.75" x14ac:dyDescent="0.25">
      <c r="A201" s="180">
        <v>152</v>
      </c>
      <c r="B201" s="180" t="s">
        <v>1472</v>
      </c>
      <c r="C201" s="240" t="s">
        <v>300</v>
      </c>
      <c r="D201" s="180">
        <v>2.75</v>
      </c>
      <c r="E201" s="835">
        <v>0.94</v>
      </c>
      <c r="F201" s="836">
        <f t="shared" si="2"/>
        <v>35055.879999999997</v>
      </c>
    </row>
    <row r="202" spans="1:6" s="151" customFormat="1" ht="31.5" x14ac:dyDescent="0.25">
      <c r="A202" s="180">
        <v>153</v>
      </c>
      <c r="B202" s="180" t="s">
        <v>1473</v>
      </c>
      <c r="C202" s="240" t="s">
        <v>704</v>
      </c>
      <c r="D202" s="180">
        <v>2.35</v>
      </c>
      <c r="E202" s="835">
        <v>0.94</v>
      </c>
      <c r="F202" s="836">
        <f t="shared" si="2"/>
        <v>29956.85</v>
      </c>
    </row>
    <row r="203" spans="1:6" ht="31.5" customHeight="1" x14ac:dyDescent="0.2">
      <c r="A203" s="1157" t="s">
        <v>3951</v>
      </c>
      <c r="B203" s="1157"/>
      <c r="C203" s="1157"/>
      <c r="D203" s="1157"/>
      <c r="E203" s="1157"/>
      <c r="F203" s="1157"/>
    </row>
  </sheetData>
  <mergeCells count="17">
    <mergeCell ref="D1:F1"/>
    <mergeCell ref="A2:F2"/>
    <mergeCell ref="A203:F203"/>
    <mergeCell ref="A181:A188"/>
    <mergeCell ref="A66:A71"/>
    <mergeCell ref="A72:A77"/>
    <mergeCell ref="A78:A81"/>
    <mergeCell ref="A82:A85"/>
    <mergeCell ref="A86:A90"/>
    <mergeCell ref="A91:A94"/>
    <mergeCell ref="A95:A98"/>
    <mergeCell ref="A99:A102"/>
    <mergeCell ref="A103:A105"/>
    <mergeCell ref="A106:A108"/>
    <mergeCell ref="A109:A111"/>
    <mergeCell ref="A112:A114"/>
    <mergeCell ref="A115:A117"/>
  </mergeCells>
  <pageMargins left="0.78740157480314965" right="0.39370078740157483" top="0.59055118110236227" bottom="0.78740157480314965" header="0.51181102362204722" footer="0.51181102362204722"/>
  <pageSetup paperSize="9" scale="65" orientation="portrait" r:id="rId1"/>
  <headerFooter alignWithMargins="0"/>
  <rowBreaks count="1" manualBreakCount="1">
    <brk id="9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30</vt:i4>
      </vt:variant>
      <vt:variant>
        <vt:lpstr>Именованные диапазоны</vt:lpstr>
      </vt:variant>
      <vt:variant>
        <vt:i4>23</vt:i4>
      </vt:variant>
    </vt:vector>
  </HeadingPairs>
  <TitlesOfParts>
    <vt:vector size="53" baseType="lpstr">
      <vt:lpstr>9 штр</vt:lpstr>
      <vt:lpstr>8 ГПХ</vt:lpstr>
      <vt:lpstr>7 ЗПТ</vt:lpstr>
      <vt:lpstr>6.4</vt:lpstr>
      <vt:lpstr>6.3</vt:lpstr>
      <vt:lpstr>6.2</vt:lpstr>
      <vt:lpstr>6.1</vt:lpstr>
      <vt:lpstr>5.3</vt:lpstr>
      <vt:lpstr>5.2</vt:lpstr>
      <vt:lpstr>5.1</vt:lpstr>
      <vt:lpstr>4</vt:lpstr>
      <vt:lpstr>3.5 </vt:lpstr>
      <vt:lpstr>3.4</vt:lpstr>
      <vt:lpstr>3.3</vt:lpstr>
      <vt:lpstr>3.2</vt:lpstr>
      <vt:lpstr>3.1</vt:lpstr>
      <vt:lpstr>2.12</vt:lpstr>
      <vt:lpstr>2.11</vt:lpstr>
      <vt:lpstr>2.10</vt:lpstr>
      <vt:lpstr>2.9</vt:lpstr>
      <vt:lpstr>2.8</vt:lpstr>
      <vt:lpstr>2.7</vt:lpstr>
      <vt:lpstr>2.6.1</vt:lpstr>
      <vt:lpstr>2.6 </vt:lpstr>
      <vt:lpstr>2.5 дисп и ПМО</vt:lpstr>
      <vt:lpstr>2.4</vt:lpstr>
      <vt:lpstr>2.3</vt:lpstr>
      <vt:lpstr>2.2</vt:lpstr>
      <vt:lpstr>2.1</vt:lpstr>
      <vt:lpstr>1</vt:lpstr>
      <vt:lpstr>'1'!Заголовки_для_печати</vt:lpstr>
      <vt:lpstr>'2.4'!Заголовки_для_печати</vt:lpstr>
      <vt:lpstr>'2.6.1'!Заголовки_для_печати</vt:lpstr>
      <vt:lpstr>'3.1'!Заголовки_для_печати</vt:lpstr>
      <vt:lpstr>'5.1'!Заголовки_для_печати</vt:lpstr>
      <vt:lpstr>'1'!Область_печати</vt:lpstr>
      <vt:lpstr>'2.1'!Область_печати</vt:lpstr>
      <vt:lpstr>'2.10'!Область_печати</vt:lpstr>
      <vt:lpstr>'2.12'!Область_печати</vt:lpstr>
      <vt:lpstr>'2.2'!Область_печати</vt:lpstr>
      <vt:lpstr>'2.7'!Область_печати</vt:lpstr>
      <vt:lpstr>'2.8'!Область_печати</vt:lpstr>
      <vt:lpstr>'2.9'!Область_печати</vt:lpstr>
      <vt:lpstr>'3.1'!Область_печати</vt:lpstr>
      <vt:lpstr>'3.2'!Область_печати</vt:lpstr>
      <vt:lpstr>'3.3'!Область_печати</vt:lpstr>
      <vt:lpstr>'3.4'!Область_печати</vt:lpstr>
      <vt:lpstr>'4'!Область_печати</vt:lpstr>
      <vt:lpstr>'5.1'!Область_печати</vt:lpstr>
      <vt:lpstr>'5.2'!Область_печати</vt:lpstr>
      <vt:lpstr>'5.3'!Область_печати</vt:lpstr>
      <vt:lpstr>'6.1'!Область_печати</vt:lpstr>
      <vt:lpstr>'9 штр'!Область_печати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Галина Б. Шумяцкая</cp:lastModifiedBy>
  <cp:lastPrinted>2020-08-07T02:58:33Z</cp:lastPrinted>
  <dcterms:created xsi:type="dcterms:W3CDTF">1996-10-08T23:32:33Z</dcterms:created>
  <dcterms:modified xsi:type="dcterms:W3CDTF">2020-12-30T06:04:11Z</dcterms:modified>
</cp:coreProperties>
</file>